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 ars\escritorio\Pag Web\documentos\Cuenta Publica\CUENTA PUBLICA 2021\AGF EXCEL 2021\II. Inf Presupuestal AG 2021\"/>
    </mc:Choice>
  </mc:AlternateContent>
  <bookViews>
    <workbookView xWindow="0" yWindow="0" windowWidth="20490" windowHeight="7155" tabRatio="733"/>
  </bookViews>
  <sheets>
    <sheet name="EAI" sheetId="12" r:id="rId1"/>
    <sheet name="CLAS.ADMVA. (1)" sheetId="10" r:id="rId2"/>
    <sheet name="CLAS.ADMVA." sheetId="7" r:id="rId3"/>
    <sheet name="CTG" sheetId="1" r:id="rId4"/>
    <sheet name="COGC.C" sheetId="2" r:id="rId5"/>
    <sheet name="COG C.C.(2)" sheetId="3" r:id="rId6"/>
    <sheet name="COG C.C. (3)" sheetId="4" r:id="rId7"/>
    <sheet name="CFG" sheetId="5" r:id="rId8"/>
    <sheet name="FTE." sheetId="6" r:id="rId9"/>
    <sheet name="End Neto" sheetId="8" r:id="rId10"/>
    <sheet name="Int" sheetId="9" r:id="rId11"/>
  </sheets>
  <externalReferences>
    <externalReference r:id="rId12"/>
  </externalReferences>
  <definedNames>
    <definedName name="_xlnm.Print_Area" localSheetId="7">CFG!$A$1:$J$43</definedName>
    <definedName name="_xlnm.Print_Area" localSheetId="2">CLAS.ADMVA.!$A$1:$J$33</definedName>
    <definedName name="_xlnm.Print_Area" localSheetId="1">'CLAS.ADMVA. (1)'!$A$1:$J$33</definedName>
    <definedName name="_xlnm.Print_Area" localSheetId="6">'COG C.C. (3)'!$A$1:$I$34</definedName>
    <definedName name="_xlnm.Print_Area" localSheetId="5">'COG C.C.(2)'!$A$1:$I$35</definedName>
    <definedName name="_xlnm.Print_Area" localSheetId="4">COGC.C!$A$1:$I$38</definedName>
    <definedName name="_xlnm.Print_Area" localSheetId="3">CTG!$A$1:$J$32</definedName>
    <definedName name="_xlnm.Print_Area" localSheetId="0">EAI!$A$1:$I$64</definedName>
    <definedName name="_xlnm.Print_Area" localSheetId="9">'End Neto'!$A$1:$E$29</definedName>
    <definedName name="_xlnm.Print_Area" localSheetId="8">FTE.!$A$1:$I$37</definedName>
    <definedName name="_xlnm.Print_Area" localSheetId="10">Int!$A$1:$C$31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F15" i="12" l="1"/>
  <c r="I15" i="12"/>
  <c r="F16" i="12"/>
  <c r="I16" i="12"/>
  <c r="F18" i="12"/>
  <c r="I18" i="12"/>
  <c r="I21" i="12" s="1"/>
  <c r="I19" i="12"/>
  <c r="D21" i="12"/>
  <c r="E21" i="12"/>
  <c r="F21" i="12"/>
  <c r="G21" i="12"/>
  <c r="H21" i="12"/>
  <c r="I43" i="12"/>
  <c r="I50" i="12"/>
  <c r="I51" i="12"/>
  <c r="D53" i="12"/>
  <c r="D47" i="12" s="1"/>
  <c r="D56" i="12" s="1"/>
  <c r="E53" i="12"/>
  <c r="E47" i="12" s="1"/>
  <c r="E56" i="12" s="1"/>
  <c r="F53" i="12"/>
  <c r="F47" i="12" s="1"/>
  <c r="F56" i="12" s="1"/>
  <c r="G53" i="12"/>
  <c r="G47" i="12" s="1"/>
  <c r="G56" i="12" s="1"/>
  <c r="H53" i="12"/>
  <c r="H47" i="12" s="1"/>
  <c r="I54" i="12"/>
  <c r="I53" i="12" s="1"/>
  <c r="F21" i="6"/>
  <c r="E37" i="6"/>
  <c r="H28" i="2"/>
  <c r="H38" i="2" s="1"/>
  <c r="E28" i="2"/>
  <c r="G10" i="2"/>
  <c r="E10" i="2"/>
  <c r="H37" i="6"/>
  <c r="G37" i="6"/>
  <c r="D37" i="6"/>
  <c r="F19" i="6"/>
  <c r="I19" i="6"/>
  <c r="I21" i="6"/>
  <c r="F17" i="6"/>
  <c r="I17" i="6" s="1"/>
  <c r="F13" i="6"/>
  <c r="I13" i="6"/>
  <c r="F31" i="6"/>
  <c r="I31" i="6" s="1"/>
  <c r="F27" i="6"/>
  <c r="F23" i="6"/>
  <c r="F15" i="6"/>
  <c r="I15" i="6" s="1"/>
  <c r="F11" i="6"/>
  <c r="F37" i="6" s="1"/>
  <c r="I27" i="6"/>
  <c r="I23" i="6"/>
  <c r="F13" i="10"/>
  <c r="I13" i="10" s="1"/>
  <c r="I11" i="10" s="1"/>
  <c r="F25" i="10"/>
  <c r="I25" i="10"/>
  <c r="F40" i="5"/>
  <c r="I40" i="5" s="1"/>
  <c r="F41" i="5"/>
  <c r="I41" i="5"/>
  <c r="F42" i="5"/>
  <c r="I42" i="5" s="1"/>
  <c r="F39" i="5"/>
  <c r="I39" i="5"/>
  <c r="I38" i="5" s="1"/>
  <c r="F30" i="5"/>
  <c r="I30" i="5" s="1"/>
  <c r="F31" i="5"/>
  <c r="I31" i="5"/>
  <c r="F32" i="5"/>
  <c r="I32" i="5" s="1"/>
  <c r="F33" i="5"/>
  <c r="I33" i="5"/>
  <c r="F34" i="5"/>
  <c r="I34" i="5" s="1"/>
  <c r="F35" i="5"/>
  <c r="I35" i="5"/>
  <c r="F36" i="5"/>
  <c r="I36" i="5" s="1"/>
  <c r="F37" i="5"/>
  <c r="I37" i="5"/>
  <c r="F29" i="5"/>
  <c r="I29" i="5" s="1"/>
  <c r="I28" i="5" s="1"/>
  <c r="F22" i="5"/>
  <c r="I22" i="5"/>
  <c r="F23" i="5"/>
  <c r="I23" i="5" s="1"/>
  <c r="F24" i="5"/>
  <c r="I24" i="5"/>
  <c r="F25" i="5"/>
  <c r="I25" i="5" s="1"/>
  <c r="F26" i="5"/>
  <c r="I26" i="5"/>
  <c r="F27" i="5"/>
  <c r="I27" i="5" s="1"/>
  <c r="F21" i="5"/>
  <c r="I21" i="5"/>
  <c r="I20" i="5" s="1"/>
  <c r="F13" i="5"/>
  <c r="I13" i="5" s="1"/>
  <c r="F14" i="5"/>
  <c r="I14" i="5"/>
  <c r="F15" i="5"/>
  <c r="I15" i="5" s="1"/>
  <c r="F16" i="5"/>
  <c r="I16" i="5"/>
  <c r="F17" i="5"/>
  <c r="I17" i="5" s="1"/>
  <c r="F18" i="5"/>
  <c r="I18" i="5"/>
  <c r="F19" i="5"/>
  <c r="I19" i="5" s="1"/>
  <c r="F12" i="5"/>
  <c r="I12" i="5"/>
  <c r="F22" i="10"/>
  <c r="I22" i="10" s="1"/>
  <c r="F19" i="10"/>
  <c r="I19" i="10"/>
  <c r="F16" i="10"/>
  <c r="I16" i="10" s="1"/>
  <c r="F14" i="10"/>
  <c r="I14" i="10"/>
  <c r="H11" i="10"/>
  <c r="H33" i="10" s="1"/>
  <c r="G11" i="10"/>
  <c r="G33" i="10"/>
  <c r="E11" i="10"/>
  <c r="E33" i="10" s="1"/>
  <c r="D11" i="10"/>
  <c r="D33" i="10"/>
  <c r="F11" i="10"/>
  <c r="F33" i="10" s="1"/>
  <c r="D33" i="7"/>
  <c r="F11" i="7"/>
  <c r="C28" i="9"/>
  <c r="C30" i="9" s="1"/>
  <c r="B28" i="9"/>
  <c r="B30" i="9" s="1"/>
  <c r="C16" i="9"/>
  <c r="B16" i="9"/>
  <c r="D26" i="8"/>
  <c r="C26" i="8"/>
  <c r="E26" i="8" s="1"/>
  <c r="E24" i="8"/>
  <c r="E23" i="8"/>
  <c r="E22" i="8"/>
  <c r="E21" i="8"/>
  <c r="E20" i="8"/>
  <c r="E19" i="8"/>
  <c r="E18" i="8"/>
  <c r="D16" i="8"/>
  <c r="C16" i="8"/>
  <c r="E15" i="8"/>
  <c r="E14" i="8"/>
  <c r="E13" i="8"/>
  <c r="E12" i="8"/>
  <c r="E11" i="8"/>
  <c r="E10" i="8"/>
  <c r="E9" i="8"/>
  <c r="E16" i="8" s="1"/>
  <c r="D28" i="8"/>
  <c r="I11" i="7"/>
  <c r="D11" i="5"/>
  <c r="D43" i="5" s="1"/>
  <c r="F29" i="4"/>
  <c r="I29" i="4"/>
  <c r="F28" i="4"/>
  <c r="I28" i="4"/>
  <c r="F27" i="4"/>
  <c r="I27" i="4"/>
  <c r="F26" i="4"/>
  <c r="I26" i="4"/>
  <c r="F25" i="4"/>
  <c r="I25" i="4"/>
  <c r="F24" i="4"/>
  <c r="I24" i="4"/>
  <c r="F23" i="4"/>
  <c r="I23" i="4"/>
  <c r="F21" i="4"/>
  <c r="I21" i="4"/>
  <c r="F20" i="4"/>
  <c r="I20" i="4"/>
  <c r="F19" i="4"/>
  <c r="I19" i="4"/>
  <c r="F17" i="4"/>
  <c r="I17" i="4"/>
  <c r="F16" i="4"/>
  <c r="I16" i="4"/>
  <c r="F15" i="4"/>
  <c r="I15" i="4"/>
  <c r="F14" i="4"/>
  <c r="I14" i="4"/>
  <c r="F13" i="4"/>
  <c r="I13" i="4"/>
  <c r="F12" i="4"/>
  <c r="I12" i="4"/>
  <c r="F11" i="4"/>
  <c r="I11" i="4"/>
  <c r="D10" i="4"/>
  <c r="D33" i="4" s="1"/>
  <c r="H10" i="3"/>
  <c r="H35" i="3" s="1"/>
  <c r="G10" i="3"/>
  <c r="F33" i="3"/>
  <c r="I33" i="3"/>
  <c r="F32" i="3"/>
  <c r="I32" i="3" s="1"/>
  <c r="F31" i="3"/>
  <c r="I31" i="3"/>
  <c r="F29" i="3"/>
  <c r="I29" i="3" s="1"/>
  <c r="F28" i="3"/>
  <c r="I28" i="3"/>
  <c r="F27" i="3"/>
  <c r="I27" i="3" s="1"/>
  <c r="F26" i="3"/>
  <c r="I26" i="3"/>
  <c r="F25" i="3"/>
  <c r="I25" i="3" s="1"/>
  <c r="F24" i="3"/>
  <c r="I24" i="3"/>
  <c r="F23" i="3"/>
  <c r="I23" i="3" s="1"/>
  <c r="F22" i="3"/>
  <c r="I22" i="3"/>
  <c r="F21" i="3"/>
  <c r="I21" i="3" s="1"/>
  <c r="F19" i="3"/>
  <c r="I19" i="3"/>
  <c r="F18" i="3"/>
  <c r="I18" i="3" s="1"/>
  <c r="F17" i="3"/>
  <c r="I17" i="3"/>
  <c r="F16" i="3"/>
  <c r="I16" i="3" s="1"/>
  <c r="F15" i="3"/>
  <c r="I15" i="3"/>
  <c r="F14" i="3"/>
  <c r="I14" i="3" s="1"/>
  <c r="F13" i="3"/>
  <c r="I13" i="3"/>
  <c r="F12" i="3"/>
  <c r="I12" i="3" s="1"/>
  <c r="F11" i="3"/>
  <c r="I11" i="3"/>
  <c r="E10" i="3"/>
  <c r="F10" i="3" s="1"/>
  <c r="D10" i="3"/>
  <c r="H10" i="2"/>
  <c r="G28" i="2"/>
  <c r="G38" i="2" s="1"/>
  <c r="G34" i="4" s="1"/>
  <c r="G18" i="2"/>
  <c r="F37" i="2"/>
  <c r="I37" i="2"/>
  <c r="F36" i="2"/>
  <c r="I36" i="2"/>
  <c r="I35" i="2"/>
  <c r="F34" i="2"/>
  <c r="I34" i="2"/>
  <c r="F33" i="2"/>
  <c r="I33" i="2" s="1"/>
  <c r="F32" i="2"/>
  <c r="I32" i="2" s="1"/>
  <c r="I31" i="2"/>
  <c r="F30" i="2"/>
  <c r="I30" i="2" s="1"/>
  <c r="F29" i="2"/>
  <c r="I29" i="2"/>
  <c r="F27" i="2"/>
  <c r="I27" i="2"/>
  <c r="F26" i="2"/>
  <c r="I26" i="2"/>
  <c r="F25" i="2"/>
  <c r="I25" i="2"/>
  <c r="F24" i="2"/>
  <c r="I24" i="2"/>
  <c r="F23" i="2"/>
  <c r="I23" i="2"/>
  <c r="F22" i="2"/>
  <c r="I22" i="2"/>
  <c r="F21" i="2"/>
  <c r="I21" i="2"/>
  <c r="F20" i="2"/>
  <c r="I20" i="2"/>
  <c r="F19" i="2"/>
  <c r="I19" i="2"/>
  <c r="F17" i="2"/>
  <c r="I17" i="2"/>
  <c r="F16" i="2"/>
  <c r="I16" i="2"/>
  <c r="F15" i="2"/>
  <c r="I15" i="2"/>
  <c r="F14" i="2"/>
  <c r="I14" i="2"/>
  <c r="F13" i="2"/>
  <c r="I13" i="2"/>
  <c r="F12" i="2"/>
  <c r="I12" i="2"/>
  <c r="F11" i="2"/>
  <c r="I11" i="2"/>
  <c r="D10" i="2"/>
  <c r="E32" i="1"/>
  <c r="G32" i="1"/>
  <c r="H32" i="1"/>
  <c r="D32" i="1"/>
  <c r="F28" i="1"/>
  <c r="I28" i="1" s="1"/>
  <c r="F24" i="1"/>
  <c r="I24" i="1"/>
  <c r="F20" i="1"/>
  <c r="I20" i="1" s="1"/>
  <c r="F16" i="1"/>
  <c r="I16" i="1"/>
  <c r="F12" i="1"/>
  <c r="F32" i="1" s="1"/>
  <c r="E33" i="7"/>
  <c r="G33" i="7"/>
  <c r="H33" i="7"/>
  <c r="F12" i="7"/>
  <c r="I12" i="7" s="1"/>
  <c r="F13" i="7"/>
  <c r="I13" i="7"/>
  <c r="F14" i="7"/>
  <c r="I14" i="7"/>
  <c r="F15" i="7"/>
  <c r="I15" i="7"/>
  <c r="F16" i="7"/>
  <c r="I16" i="7"/>
  <c r="F17" i="7"/>
  <c r="I17" i="7"/>
  <c r="F18" i="7"/>
  <c r="I18" i="7"/>
  <c r="F19" i="7"/>
  <c r="I19" i="7"/>
  <c r="F20" i="7"/>
  <c r="I20" i="7"/>
  <c r="E38" i="5"/>
  <c r="G38" i="5"/>
  <c r="H38" i="5"/>
  <c r="D38" i="5"/>
  <c r="E28" i="5"/>
  <c r="F28" i="5"/>
  <c r="G28" i="5"/>
  <c r="H28" i="5"/>
  <c r="D28" i="5"/>
  <c r="E20" i="5"/>
  <c r="G20" i="5"/>
  <c r="H20" i="5"/>
  <c r="D20" i="5"/>
  <c r="E11" i="5"/>
  <c r="E43" i="5" s="1"/>
  <c r="F11" i="5"/>
  <c r="G11" i="5"/>
  <c r="H11" i="5"/>
  <c r="H43" i="5" s="1"/>
  <c r="E22" i="4"/>
  <c r="G22" i="4"/>
  <c r="H22" i="4"/>
  <c r="D22" i="4"/>
  <c r="E18" i="4"/>
  <c r="G18" i="4"/>
  <c r="H18" i="4"/>
  <c r="D18" i="4"/>
  <c r="E10" i="4"/>
  <c r="E33" i="4" s="1"/>
  <c r="G10" i="4"/>
  <c r="G33" i="4" s="1"/>
  <c r="H10" i="4"/>
  <c r="H33" i="4"/>
  <c r="E30" i="3"/>
  <c r="F30" i="3" s="1"/>
  <c r="I30" i="3" s="1"/>
  <c r="G30" i="3"/>
  <c r="H30" i="3"/>
  <c r="D30" i="3"/>
  <c r="E20" i="3"/>
  <c r="F20" i="3" s="1"/>
  <c r="I20" i="3" s="1"/>
  <c r="G20" i="3"/>
  <c r="H20" i="3"/>
  <c r="D20" i="3"/>
  <c r="D28" i="2"/>
  <c r="F28" i="2" s="1"/>
  <c r="E18" i="2"/>
  <c r="H18" i="2"/>
  <c r="D18" i="2"/>
  <c r="F18" i="2" s="1"/>
  <c r="I18" i="2" s="1"/>
  <c r="E38" i="2"/>
  <c r="D35" i="3"/>
  <c r="F10" i="2"/>
  <c r="I10" i="2" s="1"/>
  <c r="F18" i="4"/>
  <c r="I18" i="4"/>
  <c r="G43" i="5"/>
  <c r="F22" i="4"/>
  <c r="I22" i="4" s="1"/>
  <c r="G35" i="3"/>
  <c r="D38" i="2"/>
  <c r="D34" i="4" s="1"/>
  <c r="I47" i="12" l="1"/>
  <c r="I56" i="12" s="1"/>
  <c r="H56" i="12"/>
  <c r="I28" i="2"/>
  <c r="I38" i="2" s="1"/>
  <c r="F38" i="2"/>
  <c r="I11" i="5"/>
  <c r="I43" i="5" s="1"/>
  <c r="I33" i="10"/>
  <c r="H34" i="4"/>
  <c r="I33" i="7"/>
  <c r="I10" i="3"/>
  <c r="I35" i="3" s="1"/>
  <c r="F35" i="3"/>
  <c r="C28" i="8"/>
  <c r="E28" i="8" s="1"/>
  <c r="F10" i="4"/>
  <c r="E35" i="3"/>
  <c r="E34" i="4" s="1"/>
  <c r="F33" i="7"/>
  <c r="I12" i="1"/>
  <c r="I32" i="1" s="1"/>
  <c r="F20" i="5"/>
  <c r="F38" i="5"/>
  <c r="I11" i="6"/>
  <c r="I37" i="6" s="1"/>
  <c r="F43" i="5" l="1"/>
  <c r="F33" i="4"/>
  <c r="F34" i="4" s="1"/>
  <c r="I10" i="4"/>
  <c r="I33" i="4" s="1"/>
  <c r="I34" i="4" s="1"/>
</calcChain>
</file>

<file path=xl/sharedStrings.xml><?xml version="1.0" encoding="utf-8"?>
<sst xmlns="http://schemas.openxmlformats.org/spreadsheetml/2006/main" count="398" uniqueCount="222">
  <si>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</si>
  <si>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</si>
  <si>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</si>
  <si>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</si>
  <si>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</si>
  <si>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</si>
  <si>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</si>
  <si>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</si>
  <si>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</si>
  <si>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</si>
  <si>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</si>
  <si>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</si>
  <si>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</si>
  <si>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</si>
  <si>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</si>
  <si>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</si>
  <si>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</si>
  <si>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</si>
  <si>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Clasificación por Objeto del Gasto (Capítulo y Concepto)</t>
  </si>
  <si>
    <t>Egresos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</si>
  <si>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</si>
  <si>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</si>
  <si>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</si>
  <si>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</si>
  <si>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</si>
  <si>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</si>
  <si>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</si>
  <si>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</si>
  <si>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</si>
  <si>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</si>
  <si>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</si>
  <si>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</si>
  <si>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</si>
  <si>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</si>
  <si>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</si>
  <si>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</si>
  <si>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</si>
  <si>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</si>
  <si>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</si>
  <si>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</si>
  <si>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</si>
  <si>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</si>
  <si>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</si>
  <si>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</si>
  <si>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</si>
  <si>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</si>
  <si>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</si>
  <si>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</si>
  <si>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</si>
  <si>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</si>
  <si>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</si>
  <si>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</si>
  <si>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</si>
  <si>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</si>
  <si>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</si>
  <si>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</si>
  <si>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</si>
  <si>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</si>
  <si>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</si>
  <si>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</si>
  <si>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</si>
  <si>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</si>
  <si>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</si>
  <si>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</si>
  <si>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</si>
  <si>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</si>
  <si>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</si>
  <si>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</si>
  <si>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</si>
  <si>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</si>
  <si>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</si>
  <si>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</si>
  <si>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Total del Gasto hoja 2 de 3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</si>
  <si>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</si>
  <si>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</si>
  <si>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</si>
  <si>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</si>
  <si>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</si>
  <si>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</si>
  <si>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</si>
  <si>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</si>
  <si>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</si>
  <si>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</si>
  <si>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</si>
  <si>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</si>
  <si>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</si>
  <si>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</si>
  <si>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</si>
  <si>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</si>
  <si>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</si>
  <si>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</si>
  <si>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</si>
  <si>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hoja 3 de 3</t>
  </si>
  <si>
    <t>Total del Gasto Clasificación por Objeto del Gasto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</si>
  <si>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</si>
  <si>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</si>
  <si>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</si>
  <si>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</si>
  <si>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</si>
  <si>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</si>
  <si>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</si>
  <si>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</si>
  <si>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</si>
  <si>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</si>
  <si>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</si>
  <si>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</si>
  <si>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</si>
  <si>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</si>
  <si>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</si>
  <si>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</si>
  <si>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</si>
  <si>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</si>
  <si>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</si>
  <si>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</si>
  <si>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</si>
  <si>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</si>
  <si>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</si>
  <si>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</si>
  <si>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</si>
  <si>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</si>
  <si>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</si>
  <si>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</si>
  <si>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</si>
  <si>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</si>
  <si>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</si>
  <si>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</si>
  <si>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por Fuente de Financiamiento</t>
  </si>
  <si>
    <t>Recursos Fiscales</t>
  </si>
  <si>
    <t xml:space="preserve">Total del Gasto </t>
  </si>
  <si>
    <t>Clasificación Administrativa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</si>
  <si>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</si>
  <si>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</si>
  <si>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</si>
  <si>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</si>
  <si>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</si>
  <si>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</si>
  <si>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</si>
  <si>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</si>
  <si>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</si>
  <si>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</si>
  <si>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</si>
  <si>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</si>
  <si>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</si>
  <si>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</si>
  <si>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</si>
  <si>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</si>
  <si>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</si>
  <si>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</si>
  <si>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</si>
  <si>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 xml:space="preserve"> </t>
  </si>
  <si>
    <t>Total Créditos Bancarios</t>
  </si>
  <si>
    <t>Otros Instrumentos de Deuda</t>
  </si>
  <si>
    <t xml:space="preserve">Tipo de Instrumento </t>
  </si>
  <si>
    <t>Tipo de Instrumento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</si>
  <si>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</si>
  <si>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</si>
  <si>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</si>
  <si>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</si>
  <si>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</si>
  <si>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</si>
  <si>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</si>
  <si>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</si>
  <si>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</si>
  <si>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</si>
  <si>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</si>
  <si>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</si>
  <si>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>Otros Recursos de Transferencias Federales Etiquetadas</t>
  </si>
  <si>
    <t>Financiamientos Internos</t>
  </si>
  <si>
    <t>Recursos Propios</t>
  </si>
  <si>
    <t>Otros recursos de Libre Disposición</t>
  </si>
  <si>
    <t>Financiamientos Externos</t>
  </si>
  <si>
    <t>Avance de Gestión Financiera 2021</t>
  </si>
  <si>
    <t>Avance de Gestión Financiera  2021</t>
  </si>
  <si>
    <t xml:space="preserve">Recursos Federales </t>
  </si>
  <si>
    <t xml:space="preserve">Recursos Estatales </t>
  </si>
  <si>
    <t>1. No Etiquetado</t>
  </si>
  <si>
    <t>2. Etiquetado</t>
  </si>
  <si>
    <t>Instituto de Cultura Física y Deporte del Estado de Zacatecas</t>
  </si>
  <si>
    <t>Del 1 de eEnero al  30 de Junio de 2021</t>
  </si>
  <si>
    <t>Del 1 de Enero al  30 de Junio de 2021</t>
  </si>
  <si>
    <t>Unidad Administrativa 69</t>
  </si>
  <si>
    <t>Estado Analítico de Ingresos</t>
  </si>
  <si>
    <t>Del 1 de Enero al 30 de Junio de 2021</t>
  </si>
  <si>
    <t>Rubro de Ingresos</t>
  </si>
  <si>
    <t>Ingreso</t>
  </si>
  <si>
    <t>Diferencia</t>
  </si>
  <si>
    <t>Estimado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</si>
  <si>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</si>
  <si>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</si>
  <si>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</si>
  <si>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</si>
  <si>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</si>
  <si>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</si>
  <si>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</si>
  <si>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</si>
  <si>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</si>
  <si>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</si>
  <si>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</si>
  <si>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</si>
  <si>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</si>
  <si>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</si>
  <si>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</si>
  <si>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</si>
  <si>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 y  Jubilaciones</t>
  </si>
  <si>
    <t>Ingresos Derivados de Financiamientos</t>
  </si>
  <si>
    <t>Total</t>
  </si>
  <si>
    <t>Ingresos excedentes</t>
  </si>
  <si>
    <t>Presupuestaria /1</t>
  </si>
  <si>
    <t>Estado Analítico de Ingresos
Por Fuente de Financiamiento</t>
  </si>
  <si>
    <t xml:space="preserve">Ingresos del Poder Ejecutivo Federal o Estatal y de los Municipios </t>
  </si>
  <si>
    <r>
      <t>Productos</t>
    </r>
    <r>
      <rPr>
        <vertAlign val="superscript"/>
        <sz val="8"/>
        <rFont val="Gotham Book"/>
      </rPr>
      <t>1</t>
    </r>
  </si>
  <si>
    <r>
      <t>Aprovechamientos</t>
    </r>
    <r>
      <rPr>
        <vertAlign val="superscript"/>
        <sz val="8"/>
        <rFont val="Gotham Book"/>
      </rPr>
      <t>2</t>
    </r>
  </si>
  <si>
    <t xml:space="preserve">    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</si>
  <si>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</si>
  <si>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</si>
  <si>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 de los Poderes Legislativo y Judicial, de los Órganos Autónomos y del Sector Paraestatal o Paramunicipal, así  como de las Empresas Productivas del Estado</t>
  </si>
  <si>
    <r>
      <t>Ingresos por Ventas de Bienes, Prestación de  Servicios y otros Ingresos</t>
    </r>
    <r>
      <rPr>
        <vertAlign val="superscript"/>
        <sz val="8"/>
        <rFont val="Gotham Book"/>
      </rPr>
      <t>3</t>
    </r>
  </si>
  <si>
    <t>Transferencias, Asignaciones, Subsidios y Subvenciones, y Pensiones y Jubilaciones</t>
  </si>
  <si>
    <r>
      <t xml:space="preserve">1 </t>
    </r>
    <r>
      <rPr>
        <sz val="8"/>
        <rFont val="Gotham Book"/>
      </rPr>
      <t xml:space="preserve"> Incluye intereses que generan las cuentas bancarias de los entes públicos en productos.</t>
    </r>
  </si>
  <si>
    <r>
      <t xml:space="preserve">2 </t>
    </r>
    <r>
      <rPr>
        <sz val="8"/>
        <rFont val="Gotham Book"/>
      </rPr>
      <t xml:space="preserve"> Incluye donativos en efectivo del Poder Ejecutivo, entre otros aprovechamientos.</t>
    </r>
  </si>
  <si>
    <r>
      <t xml:space="preserve">3 </t>
    </r>
    <r>
      <rPr>
        <sz val="8"/>
        <rFont val="Gotham Book"/>
      </rPr>
      <t xml:space="preserve"> Se refiere a los ingresos propios obtenidos por los Poderes Legislativos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</si>
  <si>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Presupuestaria 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</si>
</sst>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0" formatCode="General_)"/>
    <numFmt numFmtId="171" formatCode="#,##0.000000000000"/>
    <numFmt numFmtId="172" formatCode="_(* #,##0_);_(* \(#,##0\);_(* &quot;-&quot;??_);_(@_)"/>
    <numFmt numFmtId="175" formatCode="#,###;\(#,##0,###\)"/>
    <numFmt numFmtId="177" formatCode="#,###;#,###,\(###\)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Gotham Book"/>
    </font>
    <font>
      <sz val="8"/>
      <name val="Gotham Book"/>
    </font>
    <font>
      <b/>
      <sz val="8"/>
      <name val="Gotham Book"/>
    </font>
    <font>
      <b/>
      <sz val="8"/>
      <color indexed="8"/>
      <name val="Gotham Book"/>
    </font>
    <font>
      <b/>
      <sz val="10"/>
      <name val="Gotham Book"/>
    </font>
    <font>
      <sz val="11"/>
      <name val="Gotham Book"/>
    </font>
    <font>
      <b/>
      <sz val="9"/>
      <name val="Gotham Book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Gotham Book"/>
    </font>
    <font>
      <sz val="8"/>
      <color theme="0"/>
      <name val="Gotham Book"/>
    </font>
    <font>
      <b/>
      <sz val="8"/>
      <color theme="0"/>
      <name val="Gotham Book"/>
    </font>
    <font>
      <b/>
      <sz val="8"/>
      <color theme="1"/>
      <name val="Gotham Book"/>
    </font>
    <font>
      <i/>
      <sz val="8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10"/>
      <color theme="0"/>
      <name val="Gotham Book"/>
    </font>
    <font>
      <sz val="11"/>
      <color theme="1"/>
      <name val="Gotham Book"/>
    </font>
    <font>
      <sz val="11"/>
      <color theme="0"/>
      <name val="Gotham Book"/>
    </font>
    <font>
      <b/>
      <sz val="8"/>
      <color rgb="FF000000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b/>
      <sz val="9"/>
      <color theme="1"/>
      <name val="Arial"/>
      <family val="2"/>
    </font>
    <font>
      <sz val="8"/>
      <name val="Arial"/>
      <family val="2"/>
    </font>
    <font>
      <vertAlign val="superscript"/>
      <sz val="8"/>
      <name val="Gotham Book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8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6">
    <xf numFmtId="0" fontId="0" fillId="0" borderId="0"/>
    <xf numFmtId="170" fontId="3" fillId="0" borderId="0"/>
    <xf numFmtId="43" fontId="4" fillId="0" borderId="0" applyFont="0" applyFill="0" applyBorder="0" applyAlignment="0" applyProtection="0"/>
    <xf numFmtId="0" fontId="3" fillId="0" borderId="0"/>
    <xf numFmtId="0" fontId="12" fillId="0" borderId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3" fontId="13" fillId="2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4" fillId="2" borderId="0" xfId="0" applyFont="1" applyFill="1"/>
    <xf numFmtId="0" fontId="14" fillId="0" borderId="0" xfId="0" applyFont="1"/>
    <xf numFmtId="3" fontId="13" fillId="0" borderId="0" xfId="0" applyNumberFormat="1" applyFont="1"/>
    <xf numFmtId="3" fontId="0" fillId="0" borderId="0" xfId="0" applyNumberFormat="1"/>
    <xf numFmtId="0" fontId="15" fillId="2" borderId="0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6" fillId="2" borderId="4" xfId="0" applyFont="1" applyFill="1" applyBorder="1" applyAlignment="1">
      <alignment horizontal="justify" vertical="center" wrapText="1"/>
    </xf>
    <xf numFmtId="3" fontId="16" fillId="2" borderId="5" xfId="0" applyNumberFormat="1" applyFont="1" applyFill="1" applyBorder="1" applyAlignment="1">
      <alignment vertical="center" wrapText="1"/>
    </xf>
    <xf numFmtId="3" fontId="0" fillId="2" borderId="0" xfId="0" applyNumberFormat="1" applyFill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3" fillId="2" borderId="2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justify" vertical="top"/>
    </xf>
    <xf numFmtId="0" fontId="14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6" fillId="2" borderId="3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7" fillId="2" borderId="2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3" fillId="2" borderId="0" xfId="0" applyFont="1" applyFill="1"/>
    <xf numFmtId="4" fontId="13" fillId="2" borderId="0" xfId="0" applyNumberFormat="1" applyFont="1" applyFill="1"/>
    <xf numFmtId="3" fontId="13" fillId="2" borderId="1" xfId="0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/>
    </xf>
    <xf numFmtId="0" fontId="18" fillId="0" borderId="0" xfId="0" applyFont="1"/>
    <xf numFmtId="4" fontId="19" fillId="0" borderId="0" xfId="0" applyNumberFormat="1" applyFont="1"/>
    <xf numFmtId="0" fontId="19" fillId="0" borderId="0" xfId="0" applyFont="1"/>
    <xf numFmtId="2" fontId="19" fillId="0" borderId="0" xfId="0" applyNumberFormat="1" applyFont="1"/>
    <xf numFmtId="0" fontId="0" fillId="0" borderId="0" xfId="0" applyBorder="1"/>
    <xf numFmtId="0" fontId="0" fillId="2" borderId="0" xfId="0" applyFill="1" applyBorder="1"/>
    <xf numFmtId="0" fontId="20" fillId="3" borderId="0" xfId="0" applyFont="1" applyFill="1" applyBorder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21" fillId="2" borderId="14" xfId="0" applyFont="1" applyFill="1" applyBorder="1"/>
    <xf numFmtId="0" fontId="22" fillId="2" borderId="14" xfId="0" applyFont="1" applyFill="1" applyBorder="1"/>
    <xf numFmtId="0" fontId="6" fillId="0" borderId="0" xfId="0" applyFont="1" applyFill="1"/>
    <xf numFmtId="0" fontId="23" fillId="4" borderId="1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4" fillId="2" borderId="6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justify" vertical="top" wrapText="1"/>
    </xf>
    <xf numFmtId="0" fontId="21" fillId="2" borderId="6" xfId="0" applyFont="1" applyFill="1" applyBorder="1" applyAlignment="1">
      <alignment horizontal="justify" vertical="top" wrapText="1"/>
    </xf>
    <xf numFmtId="3" fontId="21" fillId="2" borderId="1" xfId="0" applyNumberFormat="1" applyFont="1" applyFill="1" applyBorder="1" applyAlignment="1">
      <alignment horizontal="right" vertical="top" wrapText="1"/>
    </xf>
    <xf numFmtId="0" fontId="24" fillId="2" borderId="6" xfId="0" applyFont="1" applyFill="1" applyBorder="1" applyAlignment="1">
      <alignment horizontal="justify" vertical="top" wrapText="1"/>
    </xf>
    <xf numFmtId="3" fontId="24" fillId="2" borderId="1" xfId="0" applyNumberFormat="1" applyFont="1" applyFill="1" applyBorder="1" applyAlignment="1">
      <alignment horizontal="right" vertical="top" wrapText="1"/>
    </xf>
    <xf numFmtId="0" fontId="25" fillId="2" borderId="6" xfId="0" applyFont="1" applyFill="1" applyBorder="1" applyAlignment="1">
      <alignment horizontal="left" vertical="top" wrapText="1" indent="5"/>
    </xf>
    <xf numFmtId="3" fontId="25" fillId="2" borderId="1" xfId="0" applyNumberFormat="1" applyFont="1" applyFill="1" applyBorder="1" applyAlignment="1">
      <alignment horizontal="right" vertical="top" wrapText="1"/>
    </xf>
    <xf numFmtId="0" fontId="24" fillId="2" borderId="3" xfId="0" applyFont="1" applyFill="1" applyBorder="1" applyAlignment="1">
      <alignment horizontal="justify" vertical="top" wrapText="1"/>
    </xf>
    <xf numFmtId="0" fontId="24" fillId="2" borderId="4" xfId="0" applyFont="1" applyFill="1" applyBorder="1" applyAlignment="1">
      <alignment horizontal="left" vertical="top" wrapText="1"/>
    </xf>
    <xf numFmtId="3" fontId="24" fillId="2" borderId="5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6" fillId="0" borderId="0" xfId="0" applyFont="1" applyFill="1" applyBorder="1"/>
    <xf numFmtId="0" fontId="21" fillId="0" borderId="0" xfId="0" applyFont="1"/>
    <xf numFmtId="3" fontId="21" fillId="2" borderId="1" xfId="0" applyNumberFormat="1" applyFont="1" applyFill="1" applyBorder="1"/>
    <xf numFmtId="3" fontId="6" fillId="2" borderId="1" xfId="0" applyNumberFormat="1" applyFont="1" applyFill="1" applyBorder="1"/>
    <xf numFmtId="3" fontId="26" fillId="2" borderId="1" xfId="0" applyNumberFormat="1" applyFont="1" applyFill="1" applyBorder="1"/>
    <xf numFmtId="0" fontId="21" fillId="2" borderId="7" xfId="0" applyFont="1" applyFill="1" applyBorder="1"/>
    <xf numFmtId="0" fontId="22" fillId="2" borderId="7" xfId="0" applyFont="1" applyFill="1" applyBorder="1"/>
    <xf numFmtId="0" fontId="21" fillId="2" borderId="8" xfId="0" applyFont="1" applyFill="1" applyBorder="1"/>
    <xf numFmtId="0" fontId="22" fillId="2" borderId="8" xfId="0" applyFont="1" applyFill="1" applyBorder="1"/>
    <xf numFmtId="3" fontId="27" fillId="2" borderId="1" xfId="0" applyNumberFormat="1" applyFont="1" applyFill="1" applyBorder="1"/>
    <xf numFmtId="3" fontId="28" fillId="2" borderId="1" xfId="0" applyNumberFormat="1" applyFont="1" applyFill="1" applyBorder="1"/>
    <xf numFmtId="3" fontId="9" fillId="2" borderId="7" xfId="0" applyNumberFormat="1" applyFont="1" applyFill="1" applyBorder="1" applyAlignment="1">
      <alignment horizontal="right"/>
    </xf>
    <xf numFmtId="171" fontId="21" fillId="0" borderId="0" xfId="0" applyNumberFormat="1" applyFont="1"/>
    <xf numFmtId="3" fontId="21" fillId="0" borderId="0" xfId="0" applyNumberFormat="1" applyFont="1"/>
    <xf numFmtId="0" fontId="29" fillId="0" borderId="0" xfId="0" applyFont="1"/>
    <xf numFmtId="0" fontId="10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/>
    <xf numFmtId="0" fontId="21" fillId="2" borderId="16" xfId="0" applyFont="1" applyFill="1" applyBorder="1" applyAlignment="1"/>
    <xf numFmtId="3" fontId="21" fillId="2" borderId="17" xfId="0" applyNumberFormat="1" applyFont="1" applyFill="1" applyBorder="1" applyAlignment="1"/>
    <xf numFmtId="3" fontId="21" fillId="2" borderId="14" xfId="0" applyNumberFormat="1" applyFont="1" applyFill="1" applyBorder="1" applyAlignment="1"/>
    <xf numFmtId="0" fontId="21" fillId="2" borderId="6" xfId="0" applyFont="1" applyFill="1" applyBorder="1" applyAlignment="1"/>
    <xf numFmtId="3" fontId="21" fillId="2" borderId="2" xfId="0" applyNumberFormat="1" applyFont="1" applyFill="1" applyBorder="1" applyAlignment="1"/>
    <xf numFmtId="3" fontId="21" fillId="2" borderId="1" xfId="0" applyNumberFormat="1" applyFont="1" applyFill="1" applyBorder="1" applyAlignment="1"/>
    <xf numFmtId="4" fontId="30" fillId="0" borderId="0" xfId="0" applyNumberFormat="1" applyFont="1"/>
    <xf numFmtId="0" fontId="30" fillId="0" borderId="0" xfId="0" applyFont="1"/>
    <xf numFmtId="3" fontId="24" fillId="2" borderId="2" xfId="0" applyNumberFormat="1" applyFont="1" applyFill="1" applyBorder="1" applyAlignment="1"/>
    <xf numFmtId="3" fontId="24" fillId="2" borderId="1" xfId="0" applyNumberFormat="1" applyFont="1" applyFill="1" applyBorder="1" applyAlignment="1"/>
    <xf numFmtId="0" fontId="21" fillId="2" borderId="9" xfId="0" applyFont="1" applyFill="1" applyBorder="1" applyAlignment="1"/>
    <xf numFmtId="3" fontId="21" fillId="2" borderId="10" xfId="0" applyNumberFormat="1" applyFont="1" applyFill="1" applyBorder="1" applyAlignment="1"/>
    <xf numFmtId="3" fontId="21" fillId="2" borderId="8" xfId="0" applyNumberFormat="1" applyFont="1" applyFill="1" applyBorder="1" applyAlignment="1"/>
    <xf numFmtId="3" fontId="29" fillId="0" borderId="0" xfId="0" applyNumberFormat="1" applyFont="1"/>
    <xf numFmtId="3" fontId="21" fillId="2" borderId="2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/>
    <xf numFmtId="3" fontId="24" fillId="2" borderId="7" xfId="0" applyNumberFormat="1" applyFont="1" applyFill="1" applyBorder="1" applyAlignment="1"/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center" wrapText="1"/>
    </xf>
    <xf numFmtId="0" fontId="31" fillId="2" borderId="6" xfId="0" applyFont="1" applyFill="1" applyBorder="1" applyAlignment="1">
      <alignment vertical="center" wrapText="1"/>
    </xf>
    <xf numFmtId="172" fontId="24" fillId="2" borderId="1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justify" vertical="top"/>
    </xf>
    <xf numFmtId="3" fontId="21" fillId="2" borderId="1" xfId="0" applyNumberFormat="1" applyFont="1" applyFill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/>
    </xf>
    <xf numFmtId="3" fontId="24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3" fontId="24" fillId="2" borderId="20" xfId="0" applyNumberFormat="1" applyFont="1" applyFill="1" applyBorder="1" applyAlignment="1">
      <alignment horizontal="right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24" fillId="2" borderId="4" xfId="0" applyFont="1" applyFill="1" applyBorder="1" applyAlignment="1">
      <alignment horizontal="justify" vertical="center" wrapText="1"/>
    </xf>
    <xf numFmtId="3" fontId="24" fillId="2" borderId="5" xfId="0" applyNumberFormat="1" applyFont="1" applyFill="1" applyBorder="1" applyAlignment="1">
      <alignment vertical="center" wrapText="1"/>
    </xf>
    <xf numFmtId="3" fontId="24" fillId="2" borderId="21" xfId="0" applyNumberFormat="1" applyFont="1" applyFill="1" applyBorder="1" applyAlignment="1">
      <alignment horizontal="righ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justify" vertical="center" wrapText="1"/>
    </xf>
    <xf numFmtId="0" fontId="21" fillId="2" borderId="9" xfId="0" applyFont="1" applyFill="1" applyBorder="1" applyAlignment="1">
      <alignment horizontal="justify" vertical="center" wrapText="1"/>
    </xf>
    <xf numFmtId="0" fontId="21" fillId="2" borderId="8" xfId="0" applyFont="1" applyFill="1" applyBorder="1" applyAlignment="1">
      <alignment horizontal="justify" vertical="center" wrapText="1"/>
    </xf>
    <xf numFmtId="0" fontId="21" fillId="0" borderId="6" xfId="0" applyFont="1" applyBorder="1"/>
    <xf numFmtId="0" fontId="21" fillId="0" borderId="1" xfId="0" applyFont="1" applyBorder="1"/>
    <xf numFmtId="0" fontId="24" fillId="2" borderId="6" xfId="0" applyFont="1" applyFill="1" applyBorder="1" applyAlignment="1">
      <alignment horizontal="justify" vertical="center" wrapText="1"/>
    </xf>
    <xf numFmtId="0" fontId="24" fillId="2" borderId="2" xfId="0" applyFont="1" applyFill="1" applyBorder="1" applyAlignment="1">
      <alignment horizontal="justify" vertical="center" wrapText="1"/>
    </xf>
    <xf numFmtId="0" fontId="24" fillId="2" borderId="0" xfId="0" applyFont="1" applyFill="1" applyBorder="1" applyAlignment="1">
      <alignment horizontal="justify" vertical="center" wrapText="1"/>
    </xf>
    <xf numFmtId="0" fontId="21" fillId="2" borderId="0" xfId="0" applyFont="1" applyFill="1" applyBorder="1" applyAlignment="1">
      <alignment horizontal="justify" vertical="center" wrapText="1"/>
    </xf>
    <xf numFmtId="0" fontId="24" fillId="2" borderId="11" xfId="0" applyFont="1" applyFill="1" applyBorder="1" applyAlignment="1">
      <alignment horizontal="justify" vertical="center" wrapText="1"/>
    </xf>
    <xf numFmtId="0" fontId="24" fillId="2" borderId="12" xfId="0" applyFont="1" applyFill="1" applyBorder="1" applyAlignment="1">
      <alignment horizontal="justify" vertical="center" wrapText="1"/>
    </xf>
    <xf numFmtId="3" fontId="21" fillId="2" borderId="7" xfId="0" applyNumberFormat="1" applyFont="1" applyFill="1" applyBorder="1" applyAlignment="1">
      <alignment horizontal="justify" vertical="center" wrapText="1"/>
    </xf>
    <xf numFmtId="3" fontId="24" fillId="2" borderId="7" xfId="0" applyNumberFormat="1" applyFont="1" applyFill="1" applyBorder="1" applyAlignment="1">
      <alignment horizontal="right" vertical="center" wrapText="1"/>
    </xf>
    <xf numFmtId="0" fontId="23" fillId="4" borderId="18" xfId="3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2" borderId="17" xfId="0" applyFont="1" applyFill="1" applyBorder="1" applyAlignment="1"/>
    <xf numFmtId="0" fontId="21" fillId="2" borderId="2" xfId="0" applyFont="1" applyFill="1" applyBorder="1" applyAlignment="1"/>
    <xf numFmtId="0" fontId="21" fillId="2" borderId="10" xfId="0" applyFont="1" applyFill="1" applyBorder="1" applyAlignment="1"/>
    <xf numFmtId="0" fontId="21" fillId="2" borderId="1" xfId="0" applyFont="1" applyFill="1" applyBorder="1"/>
    <xf numFmtId="0" fontId="33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4" fillId="0" borderId="0" xfId="0" applyFont="1" applyAlignment="1">
      <alignment horizontal="justify" vertical="center"/>
    </xf>
    <xf numFmtId="0" fontId="6" fillId="2" borderId="0" xfId="0" applyFont="1" applyFill="1"/>
    <xf numFmtId="175" fontId="21" fillId="2" borderId="1" xfId="0" applyNumberFormat="1" applyFont="1" applyFill="1" applyBorder="1" applyAlignment="1">
      <alignment horizontal="right" vertical="center" wrapText="1"/>
    </xf>
    <xf numFmtId="175" fontId="24" fillId="2" borderId="1" xfId="0" applyNumberFormat="1" applyFont="1" applyFill="1" applyBorder="1" applyAlignment="1">
      <alignment horizontal="right" vertical="center" wrapText="1"/>
    </xf>
    <xf numFmtId="177" fontId="2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top" wrapText="1"/>
    </xf>
    <xf numFmtId="0" fontId="24" fillId="2" borderId="6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31" fillId="2" borderId="6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3" fillId="4" borderId="18" xfId="3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37" fontId="23" fillId="4" borderId="22" xfId="4" applyNumberFormat="1" applyFont="1" applyFill="1" applyBorder="1" applyAlignment="1">
      <alignment horizontal="center" vertical="center"/>
    </xf>
    <xf numFmtId="37" fontId="23" fillId="4" borderId="22" xfId="4" applyNumberFormat="1" applyFont="1" applyFill="1" applyBorder="1" applyAlignment="1">
      <alignment horizontal="center" vertical="center" wrapText="1"/>
    </xf>
    <xf numFmtId="37" fontId="23" fillId="4" borderId="15" xfId="4" applyNumberFormat="1" applyFont="1" applyFill="1" applyBorder="1" applyAlignment="1">
      <alignment horizontal="center" vertical="center"/>
    </xf>
    <xf numFmtId="37" fontId="23" fillId="4" borderId="15" xfId="4" applyNumberFormat="1" applyFont="1" applyFill="1" applyBorder="1" applyAlignment="1">
      <alignment horizontal="center" vertical="center"/>
    </xf>
    <xf numFmtId="37" fontId="23" fillId="4" borderId="15" xfId="4" applyNumberFormat="1" applyFont="1" applyFill="1" applyBorder="1" applyAlignment="1">
      <alignment horizontal="center" wrapText="1"/>
    </xf>
    <xf numFmtId="37" fontId="23" fillId="4" borderId="15" xfId="4" applyNumberFormat="1" applyFont="1" applyFill="1" applyBorder="1" applyAlignment="1">
      <alignment horizontal="center" vertical="center" wrapText="1"/>
    </xf>
    <xf numFmtId="0" fontId="5" fillId="2" borderId="2" xfId="4" applyFont="1" applyFill="1" applyBorder="1"/>
    <xf numFmtId="0" fontId="5" fillId="2" borderId="0" xfId="4" applyFont="1" applyFill="1" applyBorder="1"/>
    <xf numFmtId="0" fontId="5" fillId="2" borderId="6" xfId="4" applyFont="1" applyFill="1" applyBorder="1"/>
    <xf numFmtId="0" fontId="5" fillId="2" borderId="6" xfId="4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4" fontId="35" fillId="0" borderId="0" xfId="0" applyNumberFormat="1" applyFont="1"/>
    <xf numFmtId="0" fontId="32" fillId="2" borderId="2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3" fontId="32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11" xfId="4" applyFont="1" applyFill="1" applyBorder="1" applyAlignment="1">
      <alignment horizontal="center" vertical="center"/>
    </xf>
    <xf numFmtId="0" fontId="5" fillId="2" borderId="27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wrapText="1"/>
    </xf>
    <xf numFmtId="3" fontId="5" fillId="2" borderId="12" xfId="5" applyNumberFormat="1" applyFont="1" applyFill="1" applyBorder="1" applyAlignment="1">
      <alignment horizontal="center"/>
    </xf>
    <xf numFmtId="3" fontId="5" fillId="2" borderId="7" xfId="5" applyNumberFormat="1" applyFont="1" applyFill="1" applyBorder="1" applyAlignment="1">
      <alignment horizontal="center"/>
    </xf>
    <xf numFmtId="3" fontId="31" fillId="2" borderId="1" xfId="0" applyNumberFormat="1" applyFont="1" applyFill="1" applyBorder="1" applyAlignment="1">
      <alignment vertical="center" wrapText="1"/>
    </xf>
    <xf numFmtId="0" fontId="8" fillId="2" borderId="3" xfId="4" applyFont="1" applyFill="1" applyBorder="1" applyAlignment="1">
      <alignment horizontal="centerContinuous"/>
    </xf>
    <xf numFmtId="0" fontId="8" fillId="2" borderId="13" xfId="4" applyFont="1" applyFill="1" applyBorder="1" applyAlignment="1">
      <alignment horizontal="centerContinuous"/>
    </xf>
    <xf numFmtId="0" fontId="8" fillId="2" borderId="4" xfId="4" applyFont="1" applyFill="1" applyBorder="1" applyAlignment="1">
      <alignment horizontal="left" wrapText="1"/>
    </xf>
    <xf numFmtId="3" fontId="31" fillId="2" borderId="5" xfId="0" applyNumberFormat="1" applyFont="1" applyFill="1" applyBorder="1" applyAlignment="1">
      <alignment vertical="center" wrapText="1"/>
    </xf>
    <xf numFmtId="3" fontId="31" fillId="2" borderId="8" xfId="0" applyNumberFormat="1" applyFont="1" applyFill="1" applyBorder="1" applyAlignment="1">
      <alignment horizontal="right" vertical="center" wrapText="1"/>
    </xf>
    <xf numFmtId="0" fontId="6" fillId="2" borderId="28" xfId="0" applyFont="1" applyFill="1" applyBorder="1" applyAlignment="1">
      <alignment vertical="top" wrapText="1"/>
    </xf>
    <xf numFmtId="3" fontId="7" fillId="2" borderId="28" xfId="0" applyNumberFormat="1" applyFont="1" applyFill="1" applyBorder="1" applyAlignment="1">
      <alignment vertical="top" wrapText="1"/>
    </xf>
    <xf numFmtId="3" fontId="7" fillId="0" borderId="3" xfId="0" applyNumberFormat="1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3" fontId="31" fillId="2" borderId="7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21" fillId="2" borderId="29" xfId="0" applyFont="1" applyFill="1" applyBorder="1" applyAlignment="1"/>
    <xf numFmtId="0" fontId="21" fillId="2" borderId="30" xfId="0" applyFont="1" applyFill="1" applyBorder="1" applyAlignment="1"/>
    <xf numFmtId="0" fontId="21" fillId="2" borderId="31" xfId="0" applyFont="1" applyFill="1" applyBorder="1" applyAlignment="1"/>
    <xf numFmtId="0" fontId="21" fillId="2" borderId="32" xfId="0" applyFont="1" applyFill="1" applyBorder="1"/>
    <xf numFmtId="0" fontId="21" fillId="2" borderId="33" xfId="0" applyFont="1" applyFill="1" applyBorder="1"/>
    <xf numFmtId="0" fontId="6" fillId="2" borderId="34" xfId="0" applyFont="1" applyFill="1" applyBorder="1" applyAlignment="1">
      <alignment horizontal="right"/>
    </xf>
    <xf numFmtId="0" fontId="21" fillId="2" borderId="0" xfId="0" applyFont="1" applyFill="1"/>
    <xf numFmtId="0" fontId="24" fillId="2" borderId="0" xfId="4" applyFont="1" applyFill="1" applyBorder="1"/>
    <xf numFmtId="0" fontId="24" fillId="2" borderId="0" xfId="4" applyFont="1" applyFill="1" applyBorder="1" applyAlignment="1">
      <alignment horizontal="center"/>
    </xf>
    <xf numFmtId="0" fontId="13" fillId="0" borderId="0" xfId="0" applyFont="1" applyBorder="1"/>
    <xf numFmtId="0" fontId="13" fillId="2" borderId="0" xfId="0" applyFont="1" applyFill="1" applyBorder="1"/>
    <xf numFmtId="0" fontId="7" fillId="2" borderId="2" xfId="4" applyFont="1" applyFill="1" applyBorder="1" applyAlignment="1">
      <alignment horizontal="left" vertical="center" wrapText="1"/>
    </xf>
    <xf numFmtId="0" fontId="7" fillId="2" borderId="0" xfId="4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vertical="center" wrapText="1"/>
    </xf>
    <xf numFmtId="3" fontId="31" fillId="2" borderId="1" xfId="0" applyNumberFormat="1" applyFont="1" applyFill="1" applyBorder="1" applyAlignment="1">
      <alignment horizontal="right" vertical="center" wrapText="1"/>
    </xf>
    <xf numFmtId="0" fontId="6" fillId="2" borderId="2" xfId="4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right" vertical="center" wrapText="1"/>
    </xf>
    <xf numFmtId="3" fontId="35" fillId="0" borderId="0" xfId="0" applyNumberFormat="1" applyFont="1"/>
    <xf numFmtId="0" fontId="6" fillId="2" borderId="0" xfId="0" applyFont="1" applyFill="1" applyBorder="1"/>
    <xf numFmtId="0" fontId="6" fillId="2" borderId="6" xfId="0" applyFont="1" applyFill="1" applyBorder="1" applyAlignment="1">
      <alignment vertical="center" wrapText="1"/>
    </xf>
    <xf numFmtId="3" fontId="5" fillId="2" borderId="1" xfId="5" applyNumberFormat="1" applyFont="1" applyFill="1" applyBorder="1" applyAlignment="1">
      <alignment horizontal="right"/>
    </xf>
    <xf numFmtId="0" fontId="7" fillId="2" borderId="2" xfId="4" applyFont="1" applyFill="1" applyBorder="1" applyAlignment="1">
      <alignment horizontal="left"/>
    </xf>
    <xf numFmtId="0" fontId="16" fillId="0" borderId="0" xfId="0" applyFont="1"/>
    <xf numFmtId="0" fontId="7" fillId="2" borderId="2" xfId="4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6" xfId="0" applyFont="1" applyFill="1" applyBorder="1"/>
    <xf numFmtId="3" fontId="8" fillId="2" borderId="1" xfId="5" applyNumberFormat="1" applyFont="1" applyFill="1" applyBorder="1" applyAlignment="1">
      <alignment horizontal="right"/>
    </xf>
    <xf numFmtId="3" fontId="8" fillId="2" borderId="1" xfId="5" applyNumberFormat="1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 wrapText="1" indent="1"/>
    </xf>
    <xf numFmtId="3" fontId="8" fillId="2" borderId="8" xfId="4" applyNumberFormat="1" applyFont="1" applyFill="1" applyBorder="1" applyAlignment="1">
      <alignment horizontal="right" vertical="center"/>
    </xf>
    <xf numFmtId="3" fontId="8" fillId="2" borderId="7" xfId="4" applyNumberFormat="1" applyFont="1" applyFill="1" applyBorder="1" applyAlignment="1">
      <alignment horizontal="right" vertical="center"/>
    </xf>
    <xf numFmtId="0" fontId="36" fillId="2" borderId="0" xfId="0" applyFont="1" applyFill="1"/>
    <xf numFmtId="0" fontId="36" fillId="2" borderId="0" xfId="0" applyFont="1" applyFill="1" applyAlignment="1">
      <alignment horizontal="left" vertical="center" wrapText="1"/>
    </xf>
    <xf numFmtId="0" fontId="13" fillId="2" borderId="32" xfId="0" applyFont="1" applyFill="1" applyBorder="1"/>
    <xf numFmtId="0" fontId="13" fillId="2" borderId="33" xfId="0" applyFont="1" applyFill="1" applyBorder="1"/>
    <xf numFmtId="0" fontId="37" fillId="2" borderId="34" xfId="0" applyFont="1" applyFill="1" applyBorder="1" applyAlignment="1">
      <alignment horizontal="right"/>
    </xf>
  </cellXfs>
  <cellStyles count="6">
    <cellStyle name="=C:\WINNT\SYSTEM32\COMMAND.COM" xfId="1"/>
    <cellStyle name="Millares 2" xfId="2"/>
    <cellStyle name="Millares 2 5" xfId="5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57150</xdr:rowOff>
    </xdr:from>
    <xdr:ext cx="2876550" cy="77152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876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180975</xdr:colOff>
      <xdr:row>27</xdr:row>
      <xdr:rowOff>38100</xdr:rowOff>
    </xdr:from>
    <xdr:ext cx="2781300" cy="742950"/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72225"/>
          <a:ext cx="2781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400050</xdr:colOff>
      <xdr:row>0</xdr:row>
      <xdr:rowOff>133350</xdr:rowOff>
    </xdr:from>
    <xdr:ext cx="2228850" cy="657225"/>
    <xdr:pic>
      <xdr:nvPicPr>
        <xdr:cNvPr id="4" name="Imagen 5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3350"/>
          <a:ext cx="2228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304800</xdr:colOff>
      <xdr:row>27</xdr:row>
      <xdr:rowOff>66675</xdr:rowOff>
    </xdr:from>
    <xdr:ext cx="2247900" cy="685800"/>
    <xdr:pic>
      <xdr:nvPicPr>
        <xdr:cNvPr id="5" name="Imagen 6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400800"/>
          <a:ext cx="2247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28575</xdr:rowOff>
    </xdr:from>
    <xdr:to>
      <xdr:col>1</xdr:col>
      <xdr:colOff>866775</xdr:colOff>
      <xdr:row>3</xdr:row>
      <xdr:rowOff>161925</xdr:rowOff>
    </xdr:to>
    <xdr:pic>
      <xdr:nvPicPr>
        <xdr:cNvPr id="9219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75"/>
          <a:ext cx="2190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0</xdr:row>
      <xdr:rowOff>114300</xdr:rowOff>
    </xdr:from>
    <xdr:to>
      <xdr:col>4</xdr:col>
      <xdr:colOff>1266825</xdr:colOff>
      <xdr:row>4</xdr:row>
      <xdr:rowOff>38100</xdr:rowOff>
    </xdr:to>
    <xdr:pic>
      <xdr:nvPicPr>
        <xdr:cNvPr id="9220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14300"/>
          <a:ext cx="2076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517249</xdr:colOff>
      <xdr:row>13</xdr:row>
      <xdr:rowOff>116973</xdr:rowOff>
    </xdr:from>
    <xdr:ext cx="4109010" cy="937629"/>
    <xdr:sp macro="" textlink="">
      <xdr:nvSpPr>
        <xdr:cNvPr id="2" name="Rectángulo 1"/>
        <xdr:cNvSpPr/>
      </xdr:nvSpPr>
      <xdr:spPr>
        <a:xfrm>
          <a:off x="2231749" y="3107823"/>
          <a:ext cx="410901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"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0</xdr:col>
      <xdr:colOff>2352675</xdr:colOff>
      <xdr:row>3</xdr:row>
      <xdr:rowOff>190500</xdr:rowOff>
    </xdr:to>
    <xdr:pic>
      <xdr:nvPicPr>
        <xdr:cNvPr id="1024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228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2066925</xdr:colOff>
      <xdr:row>0</xdr:row>
      <xdr:rowOff>152400</xdr:rowOff>
    </xdr:from>
    <xdr:to>
      <xdr:col>2</xdr:col>
      <xdr:colOff>1905000</xdr:colOff>
      <xdr:row>3</xdr:row>
      <xdr:rowOff>133350</xdr:rowOff>
    </xdr:to>
    <xdr:pic>
      <xdr:nvPicPr>
        <xdr:cNvPr id="10244" name="Imagen 3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52400"/>
          <a:ext cx="2219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2365099</xdr:colOff>
      <xdr:row>13</xdr:row>
      <xdr:rowOff>95251</xdr:rowOff>
    </xdr:from>
    <xdr:ext cx="4109010" cy="1016502"/>
    <xdr:sp macro="" textlink="">
      <xdr:nvSpPr>
        <xdr:cNvPr id="2" name="Rectángulo 1"/>
        <xdr:cNvSpPr/>
      </xdr:nvSpPr>
      <xdr:spPr>
        <a:xfrm>
          <a:off x="2365099" y="3067051"/>
          <a:ext cx="4109010" cy="101650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2</xdr:col>
      <xdr:colOff>2228850</xdr:colOff>
      <xdr:row>4</xdr:row>
      <xdr:rowOff>123825</xdr:rowOff>
    </xdr:to>
    <xdr:pic>
      <xdr:nvPicPr>
        <xdr:cNvPr id="102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2390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409575</xdr:colOff>
      <xdr:row>0</xdr:row>
      <xdr:rowOff>171450</xdr:rowOff>
    </xdr:from>
    <xdr:to>
      <xdr:col>8</xdr:col>
      <xdr:colOff>523875</xdr:colOff>
      <xdr:row>4</xdr:row>
      <xdr:rowOff>85725</xdr:rowOff>
    </xdr:to>
    <xdr:pic>
      <xdr:nvPicPr>
        <xdr:cNvPr id="1028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71450"/>
          <a:ext cx="1866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2</xdr:col>
      <xdr:colOff>2162175</xdr:colOff>
      <xdr:row>4</xdr:row>
      <xdr:rowOff>133350</xdr:rowOff>
    </xdr:to>
    <xdr:pic>
      <xdr:nvPicPr>
        <xdr:cNvPr id="2051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2324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0</xdr:row>
      <xdr:rowOff>161925</xdr:rowOff>
    </xdr:from>
    <xdr:to>
      <xdr:col>8</xdr:col>
      <xdr:colOff>476250</xdr:colOff>
      <xdr:row>4</xdr:row>
      <xdr:rowOff>38100</xdr:rowOff>
    </xdr:to>
    <xdr:pic>
      <xdr:nvPicPr>
        <xdr:cNvPr id="2052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61925"/>
          <a:ext cx="1895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2</xdr:col>
      <xdr:colOff>2371725</xdr:colOff>
      <xdr:row>4</xdr:row>
      <xdr:rowOff>171450</xdr:rowOff>
    </xdr:to>
    <xdr:pic>
      <xdr:nvPicPr>
        <xdr:cNvPr id="307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5"/>
          <a:ext cx="2371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8</xdr:col>
      <xdr:colOff>657225</xdr:colOff>
      <xdr:row>4</xdr:row>
      <xdr:rowOff>142875</xdr:rowOff>
    </xdr:to>
    <xdr:pic>
      <xdr:nvPicPr>
        <xdr:cNvPr id="3076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80975"/>
          <a:ext cx="2057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85725</xdr:rowOff>
    </xdr:from>
    <xdr:to>
      <xdr:col>2</xdr:col>
      <xdr:colOff>2390775</xdr:colOff>
      <xdr:row>4</xdr:row>
      <xdr:rowOff>171450</xdr:rowOff>
    </xdr:to>
    <xdr:pic>
      <xdr:nvPicPr>
        <xdr:cNvPr id="4099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725"/>
          <a:ext cx="2476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838200</xdr:colOff>
      <xdr:row>0</xdr:row>
      <xdr:rowOff>152400</xdr:rowOff>
    </xdr:from>
    <xdr:to>
      <xdr:col>8</xdr:col>
      <xdr:colOff>438150</xdr:colOff>
      <xdr:row>4</xdr:row>
      <xdr:rowOff>161925</xdr:rowOff>
    </xdr:to>
    <xdr:pic>
      <xdr:nvPicPr>
        <xdr:cNvPr id="4100" name="Imagen 4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52400"/>
          <a:ext cx="2143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142875</xdr:rowOff>
    </xdr:from>
    <xdr:to>
      <xdr:col>2</xdr:col>
      <xdr:colOff>2486025</xdr:colOff>
      <xdr:row>4</xdr:row>
      <xdr:rowOff>133350</xdr:rowOff>
    </xdr:to>
    <xdr:pic>
      <xdr:nvPicPr>
        <xdr:cNvPr id="512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26384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714375</xdr:colOff>
      <xdr:row>1</xdr:row>
      <xdr:rowOff>0</xdr:rowOff>
    </xdr:from>
    <xdr:to>
      <xdr:col>8</xdr:col>
      <xdr:colOff>447675</xdr:colOff>
      <xdr:row>4</xdr:row>
      <xdr:rowOff>142875</xdr:rowOff>
    </xdr:to>
    <xdr:pic>
      <xdr:nvPicPr>
        <xdr:cNvPr id="5124" name="Imagen 3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228600"/>
          <a:ext cx="22764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161925</xdr:rowOff>
    </xdr:from>
    <xdr:to>
      <xdr:col>2</xdr:col>
      <xdr:colOff>2514600</xdr:colOff>
      <xdr:row>4</xdr:row>
      <xdr:rowOff>95250</xdr:rowOff>
    </xdr:to>
    <xdr:pic>
      <xdr:nvPicPr>
        <xdr:cNvPr id="614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61925"/>
          <a:ext cx="2476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819150</xdr:colOff>
      <xdr:row>1</xdr:row>
      <xdr:rowOff>9525</xdr:rowOff>
    </xdr:from>
    <xdr:to>
      <xdr:col>8</xdr:col>
      <xdr:colOff>381000</xdr:colOff>
      <xdr:row>4</xdr:row>
      <xdr:rowOff>142875</xdr:rowOff>
    </xdr:to>
    <xdr:pic>
      <xdr:nvPicPr>
        <xdr:cNvPr id="6148" name="Imagen 3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38125"/>
          <a:ext cx="2105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76200</xdr:rowOff>
    </xdr:from>
    <xdr:to>
      <xdr:col>2</xdr:col>
      <xdr:colOff>2371725</xdr:colOff>
      <xdr:row>4</xdr:row>
      <xdr:rowOff>161925</xdr:rowOff>
    </xdr:to>
    <xdr:pic>
      <xdr:nvPicPr>
        <xdr:cNvPr id="7171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6200"/>
          <a:ext cx="24669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0</xdr:rowOff>
    </xdr:from>
    <xdr:to>
      <xdr:col>8</xdr:col>
      <xdr:colOff>552450</xdr:colOff>
      <xdr:row>4</xdr:row>
      <xdr:rowOff>133350</xdr:rowOff>
    </xdr:to>
    <xdr:pic>
      <xdr:nvPicPr>
        <xdr:cNvPr id="7172" name="Imagen 5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90500"/>
          <a:ext cx="1990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142875</xdr:rowOff>
    </xdr:from>
    <xdr:to>
      <xdr:col>2</xdr:col>
      <xdr:colOff>2286000</xdr:colOff>
      <xdr:row>4</xdr:row>
      <xdr:rowOff>123825</xdr:rowOff>
    </xdr:to>
    <xdr:pic>
      <xdr:nvPicPr>
        <xdr:cNvPr id="819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2875"/>
          <a:ext cx="26193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790575</xdr:colOff>
      <xdr:row>1</xdr:row>
      <xdr:rowOff>0</xdr:rowOff>
    </xdr:from>
    <xdr:to>
      <xdr:col>8</xdr:col>
      <xdr:colOff>476250</xdr:colOff>
      <xdr:row>4</xdr:row>
      <xdr:rowOff>95250</xdr:rowOff>
    </xdr:to>
    <xdr:pic>
      <xdr:nvPicPr>
        <xdr:cNvPr id="8196" name="Imagen 3" descr="https://incufidez.zacatecas.gob.mx/wp-content/uploads/2019/02/LOGO-NUEV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228600"/>
          <a:ext cx="2228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.A.I%20AG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BreakPreview" topLeftCell="A49" zoomScaleNormal="90" zoomScaleSheetLayoutView="100" workbookViewId="0">
      <selection activeCell="O21" sqref="O21"/>
    </sheetView>
  </sheetViews>
  <sheetFormatPr baseColWidth="10" defaultRowHeight="11.25" x14ac:dyDescent="0.2"/>
  <cols>
    <col min="1" max="2" width="3.7109375" style="3" customWidth="1"/>
    <col min="3" max="3" width="46.42578125" style="3" customWidth="1"/>
    <col min="4" max="9" width="15.7109375" style="3" customWidth="1"/>
    <col min="10" max="10" width="11.42578125" style="3"/>
    <col min="11" max="11" width="11.7109375" style="3" bestFit="1" customWidth="1"/>
    <col min="12" max="16384" width="11.42578125" style="3"/>
  </cols>
  <sheetData>
    <row r="1" spans="1:11" ht="15" customHeight="1" x14ac:dyDescent="0.2">
      <c r="A1" s="149" t="s">
        <v>171</v>
      </c>
      <c r="B1" s="149"/>
      <c r="C1" s="149"/>
      <c r="D1" s="149"/>
      <c r="E1" s="149"/>
      <c r="F1" s="149"/>
      <c r="G1" s="149"/>
      <c r="H1" s="149"/>
      <c r="I1" s="149"/>
    </row>
    <row r="2" spans="1:11" ht="15" customHeight="1" x14ac:dyDescent="0.2">
      <c r="A2" s="149" t="s">
        <v>177</v>
      </c>
      <c r="B2" s="149"/>
      <c r="C2" s="149"/>
      <c r="D2" s="149"/>
      <c r="E2" s="149"/>
      <c r="F2" s="149"/>
      <c r="G2" s="149"/>
      <c r="H2" s="149"/>
      <c r="I2" s="149"/>
    </row>
    <row r="3" spans="1:11" ht="15" customHeight="1" x14ac:dyDescent="0.2">
      <c r="A3" s="149" t="s">
        <v>181</v>
      </c>
      <c r="B3" s="149"/>
      <c r="C3" s="149"/>
      <c r="D3" s="149"/>
      <c r="E3" s="149"/>
      <c r="F3" s="149"/>
      <c r="G3" s="149"/>
      <c r="H3" s="149"/>
      <c r="I3" s="149"/>
    </row>
    <row r="4" spans="1:11" s="26" customFormat="1" ht="15" customHeight="1" x14ac:dyDescent="0.2">
      <c r="A4" s="149" t="s">
        <v>182</v>
      </c>
      <c r="B4" s="149"/>
      <c r="C4" s="149"/>
      <c r="D4" s="149"/>
      <c r="E4" s="149"/>
      <c r="F4" s="149"/>
      <c r="G4" s="149"/>
      <c r="H4" s="149"/>
      <c r="I4" s="149"/>
    </row>
    <row r="5" spans="1:11" s="26" customFormat="1" x14ac:dyDescent="0.2">
      <c r="A5" s="184"/>
      <c r="B5" s="184"/>
      <c r="C5" s="184"/>
      <c r="D5" s="184"/>
      <c r="E5" s="184"/>
      <c r="F5" s="184"/>
      <c r="G5" s="184"/>
      <c r="H5" s="184"/>
      <c r="I5" s="184"/>
    </row>
    <row r="6" spans="1:11" ht="12" customHeight="1" x14ac:dyDescent="0.2">
      <c r="A6" s="185" t="s">
        <v>183</v>
      </c>
      <c r="B6" s="185"/>
      <c r="C6" s="185"/>
      <c r="D6" s="185" t="s">
        <v>184</v>
      </c>
      <c r="E6" s="185"/>
      <c r="F6" s="185"/>
      <c r="G6" s="185"/>
      <c r="H6" s="185"/>
      <c r="I6" s="186" t="s">
        <v>185</v>
      </c>
    </row>
    <row r="7" spans="1:11" ht="22.5" x14ac:dyDescent="0.2">
      <c r="A7" s="187"/>
      <c r="B7" s="187"/>
      <c r="C7" s="187"/>
      <c r="D7" s="188" t="s">
        <v>186</v>
      </c>
      <c r="E7" s="189" t="s">
        <v>187</v>
      </c>
      <c r="F7" s="188" t="s">
        <v>7</v>
      </c>
      <c r="G7" s="188" t="s">
        <v>8</v>
      </c>
      <c r="H7" s="188" t="s">
        <v>188</v>
      </c>
      <c r="I7" s="190"/>
    </row>
    <row r="8" spans="1:11" ht="12" customHeight="1" x14ac:dyDescent="0.2">
      <c r="A8" s="187"/>
      <c r="B8" s="187"/>
      <c r="C8" s="187"/>
      <c r="D8" s="188" t="s">
        <v>189</v>
      </c>
      <c r="E8" s="188" t="s">
        <v>190</v>
      </c>
      <c r="F8" s="188" t="s">
        <v>191</v>
      </c>
      <c r="G8" s="188" t="s">
        <v>192</v>
      </c>
      <c r="H8" s="188" t="s">
        <v>193</v>
      </c>
      <c r="I8" s="188" t="s">
        <v>194</v>
      </c>
    </row>
    <row r="9" spans="1:11" ht="12" customHeight="1" x14ac:dyDescent="0.2">
      <c r="A9" s="191"/>
      <c r="B9" s="192"/>
      <c r="C9" s="193"/>
      <c r="D9" s="194"/>
      <c r="E9" s="195"/>
      <c r="F9" s="195"/>
      <c r="G9" s="195"/>
      <c r="H9" s="195"/>
      <c r="I9" s="195"/>
      <c r="K9" s="196"/>
    </row>
    <row r="10" spans="1:11" ht="20.25" customHeight="1" x14ac:dyDescent="0.2">
      <c r="A10" s="197" t="s">
        <v>195</v>
      </c>
      <c r="B10" s="198"/>
      <c r="C10" s="199"/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K10" s="196"/>
    </row>
    <row r="11" spans="1:11" ht="20.25" customHeight="1" x14ac:dyDescent="0.2">
      <c r="A11" s="197" t="s">
        <v>196</v>
      </c>
      <c r="B11" s="198"/>
      <c r="C11" s="199"/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K11" s="196"/>
    </row>
    <row r="12" spans="1:11" ht="20.25" customHeight="1" x14ac:dyDescent="0.2">
      <c r="A12" s="197" t="s">
        <v>197</v>
      </c>
      <c r="B12" s="198"/>
      <c r="C12" s="199"/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K12" s="196"/>
    </row>
    <row r="13" spans="1:11" ht="20.25" customHeight="1" x14ac:dyDescent="0.2">
      <c r="A13" s="197" t="s">
        <v>198</v>
      </c>
      <c r="B13" s="198"/>
      <c r="C13" s="199"/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K13" s="196"/>
    </row>
    <row r="14" spans="1:11" ht="20.25" customHeight="1" x14ac:dyDescent="0.2">
      <c r="A14" s="197" t="s">
        <v>199</v>
      </c>
      <c r="B14" s="198"/>
      <c r="C14" s="199"/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K14" s="196"/>
    </row>
    <row r="15" spans="1:11" ht="20.25" customHeight="1" x14ac:dyDescent="0.2">
      <c r="A15" s="197" t="s">
        <v>200</v>
      </c>
      <c r="B15" s="198"/>
      <c r="C15" s="199"/>
      <c r="D15" s="200">
        <v>0</v>
      </c>
      <c r="E15" s="200">
        <v>48735</v>
      </c>
      <c r="F15" s="200">
        <f>D15+E15</f>
        <v>48735</v>
      </c>
      <c r="G15" s="200">
        <v>48735</v>
      </c>
      <c r="H15" s="200">
        <v>48735</v>
      </c>
      <c r="I15" s="200">
        <f>H15-D15</f>
        <v>48735</v>
      </c>
      <c r="K15" s="196"/>
    </row>
    <row r="16" spans="1:11" ht="28.5" customHeight="1" x14ac:dyDescent="0.2">
      <c r="A16" s="201" t="s">
        <v>201</v>
      </c>
      <c r="B16" s="202"/>
      <c r="C16" s="203"/>
      <c r="D16" s="200">
        <v>0</v>
      </c>
      <c r="E16" s="200">
        <v>307334</v>
      </c>
      <c r="F16" s="200">
        <f>D16+E16</f>
        <v>307334</v>
      </c>
      <c r="G16" s="200">
        <v>307742</v>
      </c>
      <c r="H16" s="200">
        <v>300265</v>
      </c>
      <c r="I16" s="200">
        <f>H16-D16</f>
        <v>300265</v>
      </c>
      <c r="K16" s="196"/>
    </row>
    <row r="17" spans="1:11" ht="42.75" customHeight="1" x14ac:dyDescent="0.2">
      <c r="A17" s="201" t="s">
        <v>202</v>
      </c>
      <c r="B17" s="202"/>
      <c r="C17" s="203"/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K17" s="196"/>
    </row>
    <row r="18" spans="1:11" ht="35.25" customHeight="1" x14ac:dyDescent="0.2">
      <c r="A18" s="201" t="s">
        <v>203</v>
      </c>
      <c r="B18" s="202"/>
      <c r="C18" s="203"/>
      <c r="D18" s="200">
        <v>44543312</v>
      </c>
      <c r="E18" s="200">
        <v>17800076</v>
      </c>
      <c r="F18" s="200">
        <f>D18+E18</f>
        <v>62343388</v>
      </c>
      <c r="G18" s="200">
        <v>61562875</v>
      </c>
      <c r="H18" s="200">
        <v>46817795</v>
      </c>
      <c r="I18" s="200">
        <f>H18-D18</f>
        <v>2274483</v>
      </c>
      <c r="K18" s="196"/>
    </row>
    <row r="19" spans="1:11" ht="24" customHeight="1" x14ac:dyDescent="0.2">
      <c r="A19" s="197" t="s">
        <v>204</v>
      </c>
      <c r="B19" s="198"/>
      <c r="C19" s="199"/>
      <c r="D19" s="200">
        <v>0</v>
      </c>
      <c r="E19" s="200">
        <v>0</v>
      </c>
      <c r="F19" s="200">
        <v>0</v>
      </c>
      <c r="G19" s="200">
        <v>0</v>
      </c>
      <c r="H19" s="200">
        <v>0</v>
      </c>
      <c r="I19" s="200">
        <f>H19-D19</f>
        <v>0</v>
      </c>
      <c r="K19" s="196"/>
    </row>
    <row r="20" spans="1:11" ht="33.75" customHeight="1" x14ac:dyDescent="0.2">
      <c r="A20" s="204"/>
      <c r="B20" s="205"/>
      <c r="C20" s="206"/>
      <c r="D20" s="207"/>
      <c r="E20" s="208"/>
      <c r="F20" s="208"/>
      <c r="G20" s="208"/>
      <c r="H20" s="208"/>
      <c r="I20" s="209"/>
      <c r="K20" s="196"/>
    </row>
    <row r="21" spans="1:11" ht="12" customHeight="1" x14ac:dyDescent="0.2">
      <c r="A21" s="210"/>
      <c r="B21" s="211"/>
      <c r="C21" s="212" t="s">
        <v>205</v>
      </c>
      <c r="D21" s="213">
        <f>SUM(D10+D11+D12+D13+D14+D15+D16+D17+D18+D19)</f>
        <v>44543312</v>
      </c>
      <c r="E21" s="213">
        <f>SUM(E10+E11+E12+E13+E14+E15+E16+E17+E18+E19)</f>
        <v>18156145</v>
      </c>
      <c r="F21" s="213">
        <f>SUM(F10+F11+F12+F13+F14+F15+F16+F17+F18+F19)</f>
        <v>62699457</v>
      </c>
      <c r="G21" s="213">
        <f>SUM(G10+G11+G12+G13+G14+G15+G16+G17+G18+G19)</f>
        <v>61919352</v>
      </c>
      <c r="H21" s="213">
        <f>SUM(H10+H11+H12+H13+H14+H15+H16+H17+H18+H19)</f>
        <v>47166795</v>
      </c>
      <c r="I21" s="214">
        <f>I19+I18+I17+I16+I15+I14+I13+I12+I11+I10</f>
        <v>2623483</v>
      </c>
      <c r="K21" s="196"/>
    </row>
    <row r="22" spans="1:11" ht="12" customHeight="1" x14ac:dyDescent="0.2">
      <c r="A22" s="215"/>
      <c r="B22" s="215"/>
      <c r="C22" s="215"/>
      <c r="D22" s="216"/>
      <c r="E22" s="216"/>
      <c r="F22" s="216"/>
      <c r="G22" s="217" t="s">
        <v>206</v>
      </c>
      <c r="H22" s="218"/>
      <c r="I22" s="219"/>
      <c r="K22" s="196"/>
    </row>
    <row r="23" spans="1:11" x14ac:dyDescent="0.2">
      <c r="A23" s="220"/>
      <c r="B23" s="220"/>
      <c r="C23" s="220"/>
      <c r="D23" s="220"/>
      <c r="E23" s="220"/>
      <c r="F23" s="220"/>
      <c r="G23" s="220"/>
      <c r="H23" s="220"/>
      <c r="I23" s="220"/>
    </row>
    <row r="24" spans="1:11" ht="6" customHeight="1" x14ac:dyDescent="0.2">
      <c r="A24" s="221"/>
      <c r="B24" s="222"/>
      <c r="C24" s="222"/>
      <c r="D24" s="222"/>
      <c r="E24" s="222"/>
      <c r="F24" s="222"/>
      <c r="G24" s="222"/>
      <c r="H24" s="222"/>
      <c r="I24" s="223"/>
    </row>
    <row r="25" spans="1:11" x14ac:dyDescent="0.2">
      <c r="A25" s="224"/>
      <c r="B25" s="225"/>
      <c r="C25" s="225"/>
      <c r="D25" s="225"/>
      <c r="E25" s="225"/>
      <c r="F25" s="225"/>
      <c r="G25" s="225"/>
      <c r="H25" s="225"/>
      <c r="I25" s="226" t="s">
        <v>207</v>
      </c>
    </row>
    <row r="26" spans="1:11" x14ac:dyDescent="0.2">
      <c r="A26" s="227"/>
      <c r="B26" s="227"/>
      <c r="C26" s="227"/>
      <c r="D26" s="227"/>
      <c r="E26" s="227"/>
      <c r="F26" s="227"/>
      <c r="G26" s="227"/>
      <c r="H26" s="227"/>
      <c r="I26" s="227"/>
    </row>
    <row r="27" spans="1:11" ht="12" customHeight="1" x14ac:dyDescent="0.2">
      <c r="A27" s="228"/>
      <c r="B27" s="228"/>
      <c r="C27" s="228"/>
      <c r="D27" s="229"/>
      <c r="E27" s="229"/>
      <c r="F27" s="229"/>
      <c r="G27" s="229"/>
      <c r="H27" s="229"/>
      <c r="I27" s="229"/>
      <c r="J27" s="230"/>
      <c r="K27" s="196"/>
    </row>
    <row r="28" spans="1:11" ht="15" customHeight="1" x14ac:dyDescent="0.2">
      <c r="A28" s="149" t="s">
        <v>171</v>
      </c>
      <c r="B28" s="149"/>
      <c r="C28" s="149"/>
      <c r="D28" s="149"/>
      <c r="E28" s="149"/>
      <c r="F28" s="149"/>
      <c r="G28" s="149"/>
      <c r="H28" s="149"/>
      <c r="I28" s="149"/>
      <c r="J28" s="230"/>
    </row>
    <row r="29" spans="1:11" ht="15" customHeight="1" x14ac:dyDescent="0.2">
      <c r="A29" s="149" t="s">
        <v>177</v>
      </c>
      <c r="B29" s="149"/>
      <c r="C29" s="149"/>
      <c r="D29" s="149"/>
      <c r="E29" s="149"/>
      <c r="F29" s="149"/>
      <c r="G29" s="149"/>
      <c r="H29" s="149"/>
      <c r="I29" s="149"/>
      <c r="J29" s="230"/>
    </row>
    <row r="30" spans="1:11" ht="15" customHeight="1" x14ac:dyDescent="0.2">
      <c r="A30" s="149" t="s">
        <v>181</v>
      </c>
      <c r="B30" s="149"/>
      <c r="C30" s="149"/>
      <c r="D30" s="149"/>
      <c r="E30" s="149"/>
      <c r="F30" s="149"/>
      <c r="G30" s="149"/>
      <c r="H30" s="149"/>
      <c r="I30" s="149"/>
      <c r="J30" s="230"/>
    </row>
    <row r="31" spans="1:11" s="26" customFormat="1" ht="15" customHeight="1" x14ac:dyDescent="0.2">
      <c r="A31" s="149" t="s">
        <v>179</v>
      </c>
      <c r="B31" s="149"/>
      <c r="C31" s="149"/>
      <c r="D31" s="149"/>
      <c r="E31" s="149"/>
      <c r="F31" s="149"/>
      <c r="G31" s="149"/>
      <c r="H31" s="149"/>
      <c r="I31" s="149"/>
      <c r="J31" s="231"/>
    </row>
    <row r="32" spans="1:11" s="26" customFormat="1" x14ac:dyDescent="0.2">
      <c r="A32" s="184"/>
      <c r="B32" s="184"/>
      <c r="C32" s="184"/>
      <c r="D32" s="184"/>
      <c r="E32" s="184"/>
      <c r="F32" s="184"/>
      <c r="G32" s="184"/>
      <c r="H32" s="184"/>
      <c r="I32" s="184"/>
      <c r="J32" s="231"/>
    </row>
    <row r="33" spans="1:12" ht="12" customHeight="1" x14ac:dyDescent="0.2">
      <c r="A33" s="186" t="s">
        <v>208</v>
      </c>
      <c r="B33" s="186"/>
      <c r="C33" s="186"/>
      <c r="D33" s="185" t="s">
        <v>184</v>
      </c>
      <c r="E33" s="185"/>
      <c r="F33" s="185"/>
      <c r="G33" s="185"/>
      <c r="H33" s="185"/>
      <c r="I33" s="186" t="s">
        <v>185</v>
      </c>
      <c r="K33" s="196"/>
    </row>
    <row r="34" spans="1:12" ht="22.5" x14ac:dyDescent="0.2">
      <c r="A34" s="190"/>
      <c r="B34" s="190"/>
      <c r="C34" s="190"/>
      <c r="D34" s="188" t="s">
        <v>186</v>
      </c>
      <c r="E34" s="189" t="s">
        <v>187</v>
      </c>
      <c r="F34" s="188" t="s">
        <v>7</v>
      </c>
      <c r="G34" s="188" t="s">
        <v>8</v>
      </c>
      <c r="H34" s="188" t="s">
        <v>188</v>
      </c>
      <c r="I34" s="190"/>
      <c r="K34" s="196"/>
    </row>
    <row r="35" spans="1:12" ht="12" customHeight="1" x14ac:dyDescent="0.2">
      <c r="A35" s="190"/>
      <c r="B35" s="190"/>
      <c r="C35" s="190"/>
      <c r="D35" s="188" t="s">
        <v>189</v>
      </c>
      <c r="E35" s="188" t="s">
        <v>190</v>
      </c>
      <c r="F35" s="188" t="s">
        <v>191</v>
      </c>
      <c r="G35" s="188" t="s">
        <v>192</v>
      </c>
      <c r="H35" s="188" t="s">
        <v>193</v>
      </c>
      <c r="I35" s="188" t="s">
        <v>194</v>
      </c>
      <c r="K35" s="196"/>
    </row>
    <row r="36" spans="1:12" ht="12" customHeight="1" x14ac:dyDescent="0.2">
      <c r="A36" s="191"/>
      <c r="B36" s="192"/>
      <c r="C36" s="193"/>
      <c r="D36" s="195"/>
      <c r="E36" s="195"/>
      <c r="F36" s="195"/>
      <c r="G36" s="195"/>
      <c r="H36" s="195"/>
      <c r="I36" s="195"/>
      <c r="K36" s="196"/>
    </row>
    <row r="37" spans="1:12" ht="43.5" customHeight="1" x14ac:dyDescent="0.2">
      <c r="A37" s="232" t="s">
        <v>209</v>
      </c>
      <c r="B37" s="233"/>
      <c r="C37" s="234"/>
      <c r="D37" s="235">
        <v>0</v>
      </c>
      <c r="E37" s="209">
        <v>0</v>
      </c>
      <c r="F37" s="235">
        <v>0</v>
      </c>
      <c r="G37" s="235">
        <v>0</v>
      </c>
      <c r="H37" s="235">
        <v>0</v>
      </c>
      <c r="I37" s="235">
        <v>0</v>
      </c>
      <c r="K37" s="196"/>
    </row>
    <row r="38" spans="1:12" ht="12" customHeight="1" x14ac:dyDescent="0.2">
      <c r="A38" s="236"/>
      <c r="B38" s="202" t="s">
        <v>195</v>
      </c>
      <c r="C38" s="203"/>
      <c r="D38" s="237">
        <v>0</v>
      </c>
      <c r="E38" s="200">
        <v>0</v>
      </c>
      <c r="F38" s="237">
        <v>0</v>
      </c>
      <c r="G38" s="237">
        <v>0</v>
      </c>
      <c r="H38" s="237">
        <v>0</v>
      </c>
      <c r="I38" s="237">
        <v>0</v>
      </c>
      <c r="K38" s="238"/>
    </row>
    <row r="39" spans="1:12" ht="12" customHeight="1" x14ac:dyDescent="0.2">
      <c r="A39" s="236"/>
      <c r="B39" s="202" t="s">
        <v>196</v>
      </c>
      <c r="C39" s="203"/>
      <c r="D39" s="237">
        <v>0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</row>
    <row r="40" spans="1:12" ht="12" customHeight="1" x14ac:dyDescent="0.2">
      <c r="A40" s="236"/>
      <c r="B40" s="202" t="s">
        <v>197</v>
      </c>
      <c r="C40" s="203"/>
      <c r="D40" s="237">
        <v>0</v>
      </c>
      <c r="E40" s="237">
        <v>0</v>
      </c>
      <c r="F40" s="237">
        <v>0</v>
      </c>
      <c r="G40" s="237">
        <v>0</v>
      </c>
      <c r="H40" s="237">
        <v>0</v>
      </c>
      <c r="I40" s="237">
        <v>0</v>
      </c>
    </row>
    <row r="41" spans="1:12" ht="12" customHeight="1" x14ac:dyDescent="0.2">
      <c r="A41" s="236"/>
      <c r="B41" s="202" t="s">
        <v>198</v>
      </c>
      <c r="C41" s="203"/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</row>
    <row r="42" spans="1:12" ht="12" customHeight="1" x14ac:dyDescent="0.2">
      <c r="A42" s="236"/>
      <c r="B42" s="202" t="s">
        <v>210</v>
      </c>
      <c r="C42" s="203"/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</row>
    <row r="43" spans="1:12" ht="27.75" customHeight="1" x14ac:dyDescent="0.2">
      <c r="A43" s="236"/>
      <c r="B43" s="202" t="s">
        <v>211</v>
      </c>
      <c r="C43" s="203"/>
      <c r="D43" s="237">
        <v>0</v>
      </c>
      <c r="E43" s="237">
        <v>48735</v>
      </c>
      <c r="F43" s="237">
        <v>48735</v>
      </c>
      <c r="G43" s="237">
        <v>48735</v>
      </c>
      <c r="H43" s="237">
        <v>48735</v>
      </c>
      <c r="I43" s="237">
        <f>H43-D43</f>
        <v>48735</v>
      </c>
      <c r="L43" s="3" t="s">
        <v>212</v>
      </c>
    </row>
    <row r="44" spans="1:12" ht="30" customHeight="1" x14ac:dyDescent="0.2">
      <c r="A44" s="236"/>
      <c r="B44" s="202" t="s">
        <v>213</v>
      </c>
      <c r="C44" s="203"/>
      <c r="D44" s="237">
        <v>0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</row>
    <row r="45" spans="1:12" ht="26.25" customHeight="1" x14ac:dyDescent="0.2">
      <c r="A45" s="236"/>
      <c r="B45" s="202" t="s">
        <v>214</v>
      </c>
      <c r="C45" s="203"/>
      <c r="D45" s="237">
        <v>0</v>
      </c>
      <c r="E45" s="237">
        <v>0</v>
      </c>
      <c r="F45" s="237">
        <v>0</v>
      </c>
      <c r="G45" s="237">
        <v>0</v>
      </c>
      <c r="H45" s="237">
        <v>0</v>
      </c>
      <c r="I45" s="237">
        <v>0</v>
      </c>
    </row>
    <row r="46" spans="1:12" ht="23.25" customHeight="1" x14ac:dyDescent="0.2">
      <c r="A46" s="236"/>
      <c r="B46" s="239"/>
      <c r="C46" s="240"/>
      <c r="D46" s="237"/>
      <c r="E46" s="200"/>
      <c r="F46" s="241"/>
      <c r="G46" s="237"/>
      <c r="H46" s="237"/>
      <c r="I46" s="241"/>
    </row>
    <row r="47" spans="1:12" ht="49.5" customHeight="1" x14ac:dyDescent="0.2">
      <c r="A47" s="232" t="s">
        <v>215</v>
      </c>
      <c r="B47" s="233"/>
      <c r="C47" s="234"/>
      <c r="D47" s="235">
        <f>D48+D50+D51+D53</f>
        <v>44543312</v>
      </c>
      <c r="E47" s="235">
        <f>E48+E50+E51+E53</f>
        <v>18107410</v>
      </c>
      <c r="F47" s="235">
        <f>F48+F50+F51+F53</f>
        <v>62650722</v>
      </c>
      <c r="G47" s="235">
        <f>G48+G50+G51+G53</f>
        <v>61870617</v>
      </c>
      <c r="H47" s="235">
        <f>H48+H50+H51+H53</f>
        <v>47118060</v>
      </c>
      <c r="I47" s="235">
        <f>H47-D47</f>
        <v>2574748</v>
      </c>
    </row>
    <row r="48" spans="1:12" ht="12" customHeight="1" x14ac:dyDescent="0.2">
      <c r="A48" s="242"/>
      <c r="B48" s="202" t="s">
        <v>196</v>
      </c>
      <c r="C48" s="203"/>
      <c r="D48" s="237">
        <v>0</v>
      </c>
      <c r="E48" s="200">
        <v>0</v>
      </c>
      <c r="F48" s="237">
        <v>0</v>
      </c>
      <c r="G48" s="237">
        <v>0</v>
      </c>
      <c r="H48" s="237">
        <v>0</v>
      </c>
      <c r="I48" s="237">
        <v>0</v>
      </c>
    </row>
    <row r="49" spans="1:9" ht="27" customHeight="1" x14ac:dyDescent="0.2">
      <c r="A49" s="242"/>
      <c r="B49" s="202" t="s">
        <v>210</v>
      </c>
      <c r="C49" s="203"/>
      <c r="D49" s="237"/>
      <c r="E49" s="200"/>
      <c r="F49" s="237"/>
      <c r="G49" s="237"/>
      <c r="H49" s="237"/>
      <c r="I49" s="237"/>
    </row>
    <row r="50" spans="1:9" ht="30" customHeight="1" x14ac:dyDescent="0.2">
      <c r="A50" s="236"/>
      <c r="B50" s="202" t="s">
        <v>216</v>
      </c>
      <c r="C50" s="203"/>
      <c r="D50" s="237">
        <v>0</v>
      </c>
      <c r="E50" s="200">
        <v>307334</v>
      </c>
      <c r="F50" s="237">
        <v>307334</v>
      </c>
      <c r="G50" s="237">
        <v>307742</v>
      </c>
      <c r="H50" s="200">
        <v>300265</v>
      </c>
      <c r="I50" s="237">
        <f>H50-D50</f>
        <v>300265</v>
      </c>
    </row>
    <row r="51" spans="1:9" s="243" customFormat="1" ht="30.75" customHeight="1" x14ac:dyDescent="0.2">
      <c r="A51" s="236"/>
      <c r="B51" s="202" t="s">
        <v>217</v>
      </c>
      <c r="C51" s="203"/>
      <c r="D51" s="237">
        <v>44543312</v>
      </c>
      <c r="E51" s="200">
        <v>17800076</v>
      </c>
      <c r="F51" s="237">
        <v>62343388</v>
      </c>
      <c r="G51" s="237">
        <v>61562875</v>
      </c>
      <c r="H51" s="237">
        <v>46817795</v>
      </c>
      <c r="I51" s="237">
        <f>H51-D51</f>
        <v>2274483</v>
      </c>
    </row>
    <row r="52" spans="1:9" ht="12" customHeight="1" x14ac:dyDescent="0.2">
      <c r="A52" s="244"/>
      <c r="B52" s="245"/>
      <c r="C52" s="246"/>
      <c r="D52" s="247"/>
      <c r="E52" s="248"/>
      <c r="F52" s="247"/>
      <c r="G52" s="247"/>
      <c r="H52" s="247"/>
      <c r="I52" s="247"/>
    </row>
    <row r="53" spans="1:9" ht="12" customHeight="1" x14ac:dyDescent="0.2">
      <c r="A53" s="242" t="s">
        <v>204</v>
      </c>
      <c r="B53" s="249"/>
      <c r="C53" s="240"/>
      <c r="D53" s="235">
        <f>D54</f>
        <v>0</v>
      </c>
      <c r="E53" s="235">
        <f>E54</f>
        <v>0</v>
      </c>
      <c r="F53" s="235">
        <f>F54</f>
        <v>0</v>
      </c>
      <c r="G53" s="235">
        <f>G54</f>
        <v>0</v>
      </c>
      <c r="H53" s="235">
        <f>H54</f>
        <v>0</v>
      </c>
      <c r="I53" s="235">
        <f>I54</f>
        <v>0</v>
      </c>
    </row>
    <row r="54" spans="1:9" ht="12" customHeight="1" x14ac:dyDescent="0.2">
      <c r="A54" s="236"/>
      <c r="B54" s="202" t="s">
        <v>204</v>
      </c>
      <c r="C54" s="203"/>
      <c r="D54" s="237">
        <v>0</v>
      </c>
      <c r="E54" s="200">
        <v>0</v>
      </c>
      <c r="F54" s="237">
        <v>0</v>
      </c>
      <c r="G54" s="237">
        <v>0</v>
      </c>
      <c r="H54" s="237">
        <v>0</v>
      </c>
      <c r="I54" s="237">
        <f>H54-D54</f>
        <v>0</v>
      </c>
    </row>
    <row r="55" spans="1:9" ht="12" customHeight="1" x14ac:dyDescent="0.2">
      <c r="A55" s="204"/>
      <c r="B55" s="205"/>
      <c r="C55" s="206"/>
      <c r="D55" s="208"/>
      <c r="E55" s="208"/>
      <c r="F55" s="208"/>
      <c r="G55" s="208"/>
      <c r="H55" s="208"/>
      <c r="I55" s="208"/>
    </row>
    <row r="56" spans="1:9" ht="12" customHeight="1" x14ac:dyDescent="0.2">
      <c r="A56" s="210"/>
      <c r="B56" s="211"/>
      <c r="C56" s="250" t="s">
        <v>205</v>
      </c>
      <c r="D56" s="213">
        <f>D47+D45+D44+D43+D37</f>
        <v>44543312</v>
      </c>
      <c r="E56" s="213">
        <f>E47+E45+E44+E43+E37</f>
        <v>18156145</v>
      </c>
      <c r="F56" s="213">
        <f>F47+F45+F44+F43+F37</f>
        <v>62699457</v>
      </c>
      <c r="G56" s="213">
        <f>G47+G45+G44+G43+G37</f>
        <v>61919352</v>
      </c>
      <c r="H56" s="213">
        <f>H47+H45+H44+H43+H37</f>
        <v>47166795</v>
      </c>
      <c r="I56" s="251">
        <f>I47+I43</f>
        <v>2623483</v>
      </c>
    </row>
    <row r="57" spans="1:9" x14ac:dyDescent="0.2">
      <c r="A57" s="215"/>
      <c r="B57" s="215"/>
      <c r="C57" s="215"/>
      <c r="D57" s="216"/>
      <c r="E57" s="216"/>
      <c r="F57" s="216"/>
      <c r="G57" s="217" t="s">
        <v>206</v>
      </c>
      <c r="H57" s="218"/>
      <c r="I57" s="252"/>
    </row>
    <row r="58" spans="1:9" ht="15" customHeight="1" x14ac:dyDescent="0.2">
      <c r="A58" s="253" t="s">
        <v>218</v>
      </c>
      <c r="B58" s="227"/>
      <c r="C58" s="227"/>
      <c r="D58" s="227"/>
      <c r="E58" s="227"/>
      <c r="F58" s="227"/>
      <c r="G58" s="227"/>
      <c r="H58" s="227"/>
      <c r="I58" s="227"/>
    </row>
    <row r="59" spans="1:9" ht="15.75" customHeight="1" x14ac:dyDescent="0.2">
      <c r="A59" s="253" t="s">
        <v>219</v>
      </c>
      <c r="B59" s="227"/>
      <c r="C59" s="227"/>
      <c r="D59" s="227"/>
      <c r="E59" s="227"/>
      <c r="F59" s="227"/>
      <c r="G59" s="227"/>
      <c r="H59" s="227"/>
      <c r="I59" s="227"/>
    </row>
    <row r="60" spans="1:9" ht="38.25" customHeight="1" x14ac:dyDescent="0.2">
      <c r="A60" s="254" t="s">
        <v>220</v>
      </c>
      <c r="B60" s="254"/>
      <c r="C60" s="254"/>
      <c r="D60" s="254"/>
      <c r="E60" s="254"/>
      <c r="F60" s="254"/>
      <c r="G60" s="254"/>
      <c r="H60" s="254"/>
      <c r="I60" s="254"/>
    </row>
    <row r="61" spans="1:9" x14ac:dyDescent="0.2">
      <c r="A61" s="220"/>
      <c r="B61" s="220"/>
      <c r="C61" s="220"/>
      <c r="D61" s="220"/>
      <c r="E61" s="220"/>
      <c r="F61" s="220"/>
      <c r="G61" s="220"/>
      <c r="H61" s="220"/>
      <c r="I61" s="220"/>
    </row>
    <row r="62" spans="1:9" ht="6" customHeight="1" x14ac:dyDescent="0.2">
      <c r="A62" s="221"/>
      <c r="B62" s="222"/>
      <c r="C62" s="222"/>
      <c r="D62" s="222"/>
      <c r="E62" s="222"/>
      <c r="F62" s="222"/>
      <c r="G62" s="222"/>
      <c r="H62" s="222"/>
      <c r="I62" s="223"/>
    </row>
    <row r="63" spans="1:9" x14ac:dyDescent="0.2">
      <c r="A63" s="255"/>
      <c r="B63" s="256"/>
      <c r="C63" s="256"/>
      <c r="D63" s="256"/>
      <c r="E63" s="256"/>
      <c r="F63" s="256"/>
      <c r="G63" s="256"/>
      <c r="H63" s="256"/>
      <c r="I63" s="257" t="s">
        <v>221</v>
      </c>
    </row>
    <row r="64" spans="1:9" x14ac:dyDescent="0.2">
      <c r="A64" s="26"/>
      <c r="B64" s="26"/>
      <c r="C64" s="26"/>
      <c r="D64" s="26"/>
      <c r="E64" s="26"/>
      <c r="F64" s="26"/>
      <c r="G64" s="26"/>
      <c r="H64" s="26"/>
      <c r="I64" s="26"/>
    </row>
  </sheetData>
  <mergeCells count="46">
    <mergeCell ref="B50:C50"/>
    <mergeCell ref="B51:C51"/>
    <mergeCell ref="B54:C54"/>
    <mergeCell ref="A61:I61"/>
    <mergeCell ref="A60:I60"/>
    <mergeCell ref="I56:I57"/>
    <mergeCell ref="G57:H57"/>
    <mergeCell ref="A15:C15"/>
    <mergeCell ref="A16:C16"/>
    <mergeCell ref="A1:I1"/>
    <mergeCell ref="A2:I2"/>
    <mergeCell ref="A3:I3"/>
    <mergeCell ref="A6:C8"/>
    <mergeCell ref="D6:H6"/>
    <mergeCell ref="I6:I7"/>
    <mergeCell ref="A4:I4"/>
    <mergeCell ref="A10:C10"/>
    <mergeCell ref="A11:C11"/>
    <mergeCell ref="A12:C12"/>
    <mergeCell ref="A13:C13"/>
    <mergeCell ref="A14:C14"/>
    <mergeCell ref="A37:C37"/>
    <mergeCell ref="A31:I31"/>
    <mergeCell ref="A28:I28"/>
    <mergeCell ref="A29:I29"/>
    <mergeCell ref="A30:I30"/>
    <mergeCell ref="A23:I23"/>
    <mergeCell ref="B38:C38"/>
    <mergeCell ref="B39:C39"/>
    <mergeCell ref="A17:C17"/>
    <mergeCell ref="A18:C18"/>
    <mergeCell ref="A19:C19"/>
    <mergeCell ref="I21:I22"/>
    <mergeCell ref="G22:H22"/>
    <mergeCell ref="A33:C35"/>
    <mergeCell ref="D33:H33"/>
    <mergeCell ref="I33:I34"/>
    <mergeCell ref="B40:C40"/>
    <mergeCell ref="B41:C41"/>
    <mergeCell ref="B42:C42"/>
    <mergeCell ref="B44:C44"/>
    <mergeCell ref="B49:C49"/>
    <mergeCell ref="B43:C43"/>
    <mergeCell ref="B45:C45"/>
    <mergeCell ref="A47:C47"/>
    <mergeCell ref="B48:C48"/>
  </mergeCells>
  <printOptions horizontalCentered="1"/>
  <pageMargins left="0.78740157480314965" right="0.19685039370078741" top="0.59055118110236227" bottom="0.19685039370078741" header="0" footer="0"/>
  <pageSetup scale="80" orientation="landscape" horizontalDpi="300" verticalDpi="300" r:id="rId1"/>
  <rowBreaks count="1" manualBreakCount="1">
    <brk id="26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zoomScaleSheetLayoutView="100" workbookViewId="0">
      <selection activeCell="B10" sqref="B10"/>
    </sheetView>
  </sheetViews>
  <sheetFormatPr baseColWidth="10" defaultRowHeight="14.25" x14ac:dyDescent="0.2"/>
  <cols>
    <col min="1" max="1" width="25.7109375" style="31" customWidth="1"/>
    <col min="2" max="2" width="26.7109375" style="31" customWidth="1"/>
    <col min="3" max="5" width="25.7109375" style="31" customWidth="1"/>
    <col min="6" max="7" width="11.42578125" style="31"/>
    <col min="8" max="9" width="17.140625" style="31" customWidth="1"/>
    <col min="10" max="10" width="17.85546875" style="31" customWidth="1"/>
    <col min="11" max="16384" width="11.42578125" style="31"/>
  </cols>
  <sheetData>
    <row r="1" spans="1:10" ht="15" customHeight="1" x14ac:dyDescent="0.25">
      <c r="A1" s="165" t="s">
        <v>171</v>
      </c>
      <c r="B1" s="165"/>
      <c r="C1" s="165"/>
      <c r="D1" s="165"/>
      <c r="E1" s="165"/>
      <c r="F1" s="162"/>
      <c r="G1" s="162"/>
      <c r="H1" s="162"/>
      <c r="I1" s="73"/>
    </row>
    <row r="2" spans="1:10" ht="15" customHeight="1" x14ac:dyDescent="0.25">
      <c r="A2" s="165" t="s">
        <v>177</v>
      </c>
      <c r="B2" s="165"/>
      <c r="C2" s="165"/>
      <c r="D2" s="165"/>
      <c r="E2" s="165"/>
      <c r="F2" s="74"/>
      <c r="G2" s="73"/>
      <c r="H2" s="73"/>
      <c r="I2" s="73"/>
    </row>
    <row r="3" spans="1:10" ht="15" customHeight="1" x14ac:dyDescent="0.25">
      <c r="A3" s="165" t="s">
        <v>139</v>
      </c>
      <c r="B3" s="165"/>
      <c r="C3" s="165"/>
      <c r="D3" s="165"/>
      <c r="E3" s="165"/>
      <c r="F3" s="74"/>
      <c r="G3" s="73"/>
      <c r="H3" s="73"/>
      <c r="I3" s="73"/>
    </row>
    <row r="4" spans="1:10" ht="15" customHeight="1" x14ac:dyDescent="0.25">
      <c r="A4" s="149" t="s">
        <v>179</v>
      </c>
      <c r="B4" s="149"/>
      <c r="C4" s="149"/>
      <c r="D4" s="149"/>
      <c r="E4" s="149"/>
      <c r="F4" s="74"/>
      <c r="G4" s="73"/>
      <c r="H4" s="73"/>
      <c r="I4" s="73"/>
    </row>
    <row r="5" spans="1:10" ht="6.75" customHeight="1" thickBot="1" x14ac:dyDescent="0.3">
      <c r="A5" s="132"/>
      <c r="B5" s="75"/>
      <c r="C5" s="75"/>
      <c r="D5" s="75"/>
      <c r="E5" s="75"/>
      <c r="F5" s="76"/>
      <c r="G5" s="73"/>
      <c r="H5" s="73"/>
      <c r="I5" s="73"/>
    </row>
    <row r="6" spans="1:10" ht="15" customHeight="1" thickBot="1" x14ac:dyDescent="0.3">
      <c r="A6" s="166" t="s">
        <v>140</v>
      </c>
      <c r="B6" s="166"/>
      <c r="C6" s="130" t="s">
        <v>141</v>
      </c>
      <c r="D6" s="130" t="s">
        <v>142</v>
      </c>
      <c r="E6" s="130" t="s">
        <v>143</v>
      </c>
      <c r="F6" s="73"/>
      <c r="G6" s="73"/>
      <c r="H6" s="73"/>
      <c r="I6" s="73"/>
    </row>
    <row r="7" spans="1:10" ht="15" customHeight="1" thickBot="1" x14ac:dyDescent="0.3">
      <c r="A7" s="166"/>
      <c r="B7" s="166"/>
      <c r="C7" s="130" t="s">
        <v>144</v>
      </c>
      <c r="D7" s="130" t="s">
        <v>145</v>
      </c>
      <c r="E7" s="130" t="s">
        <v>146</v>
      </c>
      <c r="F7" s="73"/>
      <c r="G7" s="73"/>
      <c r="H7" s="73"/>
      <c r="I7" s="73"/>
    </row>
    <row r="8" spans="1:10" ht="15" customHeight="1" thickBot="1" x14ac:dyDescent="0.3">
      <c r="A8" s="167" t="s">
        <v>147</v>
      </c>
      <c r="B8" s="167"/>
      <c r="C8" s="167"/>
      <c r="D8" s="167"/>
      <c r="E8" s="167"/>
      <c r="F8" s="73"/>
      <c r="G8" s="73"/>
      <c r="H8" s="73"/>
      <c r="I8" s="73"/>
    </row>
    <row r="9" spans="1:10" ht="24.95" customHeight="1" x14ac:dyDescent="0.25">
      <c r="A9" s="133" t="s">
        <v>148</v>
      </c>
      <c r="B9" s="77"/>
      <c r="C9" s="78">
        <v>0</v>
      </c>
      <c r="D9" s="78">
        <v>0</v>
      </c>
      <c r="E9" s="79">
        <f t="shared" ref="E9:E15" si="0">C9-D9</f>
        <v>0</v>
      </c>
      <c r="F9" s="73"/>
      <c r="G9" s="73"/>
      <c r="H9" s="73"/>
      <c r="I9" s="73"/>
    </row>
    <row r="10" spans="1:10" ht="24.95" customHeight="1" x14ac:dyDescent="0.25">
      <c r="A10" s="134" t="s">
        <v>148</v>
      </c>
      <c r="B10" s="80"/>
      <c r="C10" s="81">
        <v>0</v>
      </c>
      <c r="D10" s="81">
        <v>0</v>
      </c>
      <c r="E10" s="82">
        <f t="shared" si="0"/>
        <v>0</v>
      </c>
      <c r="F10" s="73"/>
      <c r="G10" s="73"/>
      <c r="H10" s="73"/>
      <c r="I10" s="73"/>
    </row>
    <row r="11" spans="1:10" ht="24.95" customHeight="1" x14ac:dyDescent="0.25">
      <c r="A11" s="134" t="s">
        <v>148</v>
      </c>
      <c r="B11" s="80"/>
      <c r="C11" s="81">
        <v>0</v>
      </c>
      <c r="D11" s="81">
        <v>0</v>
      </c>
      <c r="E11" s="82">
        <f t="shared" si="0"/>
        <v>0</v>
      </c>
      <c r="F11" s="73"/>
      <c r="G11" s="73"/>
      <c r="H11" s="73"/>
      <c r="I11" s="73"/>
    </row>
    <row r="12" spans="1:10" ht="24.95" customHeight="1" x14ac:dyDescent="0.25">
      <c r="A12" s="134" t="s">
        <v>148</v>
      </c>
      <c r="B12" s="80"/>
      <c r="C12" s="81">
        <v>0</v>
      </c>
      <c r="D12" s="81">
        <v>0</v>
      </c>
      <c r="E12" s="82">
        <f t="shared" si="0"/>
        <v>0</v>
      </c>
      <c r="F12" s="73"/>
      <c r="G12" s="73"/>
      <c r="H12" s="73"/>
      <c r="I12" s="73"/>
    </row>
    <row r="13" spans="1:10" ht="24.95" customHeight="1" x14ac:dyDescent="0.25">
      <c r="A13" s="134" t="s">
        <v>148</v>
      </c>
      <c r="B13" s="80"/>
      <c r="C13" s="81">
        <v>0</v>
      </c>
      <c r="D13" s="81">
        <v>0</v>
      </c>
      <c r="E13" s="82">
        <f t="shared" si="0"/>
        <v>0</v>
      </c>
      <c r="F13" s="73"/>
      <c r="G13" s="73"/>
      <c r="H13" s="83"/>
      <c r="I13" s="83"/>
      <c r="J13" s="32"/>
    </row>
    <row r="14" spans="1:10" ht="24.95" customHeight="1" x14ac:dyDescent="0.25">
      <c r="A14" s="134" t="s">
        <v>148</v>
      </c>
      <c r="B14" s="80"/>
      <c r="C14" s="81">
        <v>0</v>
      </c>
      <c r="D14" s="81">
        <v>0</v>
      </c>
      <c r="E14" s="82">
        <f t="shared" si="0"/>
        <v>0</v>
      </c>
      <c r="F14" s="73"/>
      <c r="G14" s="73"/>
      <c r="H14" s="83"/>
      <c r="I14" s="83"/>
      <c r="J14" s="32"/>
    </row>
    <row r="15" spans="1:10" ht="24.95" customHeight="1" x14ac:dyDescent="0.25">
      <c r="A15" s="134" t="s">
        <v>148</v>
      </c>
      <c r="B15" s="80"/>
      <c r="C15" s="81">
        <v>0</v>
      </c>
      <c r="D15" s="81">
        <v>0</v>
      </c>
      <c r="E15" s="82">
        <f t="shared" si="0"/>
        <v>0</v>
      </c>
      <c r="F15" s="73"/>
      <c r="G15" s="73"/>
      <c r="H15" s="84"/>
      <c r="I15" s="84"/>
      <c r="J15" s="32"/>
    </row>
    <row r="16" spans="1:10" ht="17.100000000000001" customHeight="1" x14ac:dyDescent="0.25">
      <c r="A16" s="168" t="s">
        <v>150</v>
      </c>
      <c r="B16" s="168"/>
      <c r="C16" s="85">
        <f>SUM(C9:C15)</f>
        <v>0</v>
      </c>
      <c r="D16" s="85">
        <f>SUM(D9:D15)</f>
        <v>0</v>
      </c>
      <c r="E16" s="86">
        <f>SUM(E9:E15)</f>
        <v>0</v>
      </c>
      <c r="F16" s="73"/>
      <c r="G16" s="73"/>
      <c r="H16" s="84"/>
      <c r="I16" s="84"/>
      <c r="J16" s="32"/>
    </row>
    <row r="17" spans="1:10" ht="17.100000000000001" customHeight="1" x14ac:dyDescent="0.25">
      <c r="A17" s="169" t="s">
        <v>151</v>
      </c>
      <c r="B17" s="170"/>
      <c r="C17" s="170"/>
      <c r="D17" s="170"/>
      <c r="E17" s="171"/>
      <c r="F17" s="73"/>
      <c r="G17" s="73"/>
      <c r="H17" s="84"/>
      <c r="I17" s="84"/>
      <c r="J17" s="33"/>
    </row>
    <row r="18" spans="1:10" ht="24.95" customHeight="1" x14ac:dyDescent="0.25">
      <c r="A18" s="135" t="s">
        <v>152</v>
      </c>
      <c r="B18" s="87"/>
      <c r="C18" s="88">
        <v>0</v>
      </c>
      <c r="D18" s="88">
        <v>0</v>
      </c>
      <c r="E18" s="89">
        <f t="shared" ref="E18:E24" si="1">C18-D18</f>
        <v>0</v>
      </c>
      <c r="F18" s="73"/>
      <c r="G18" s="73"/>
      <c r="H18" s="84"/>
      <c r="I18" s="84"/>
      <c r="J18" s="33"/>
    </row>
    <row r="19" spans="1:10" ht="24.95" customHeight="1" x14ac:dyDescent="0.25">
      <c r="A19" s="134" t="s">
        <v>153</v>
      </c>
      <c r="B19" s="80"/>
      <c r="C19" s="81">
        <v>0</v>
      </c>
      <c r="D19" s="81">
        <v>0</v>
      </c>
      <c r="E19" s="82">
        <f t="shared" si="1"/>
        <v>0</v>
      </c>
      <c r="F19" s="73"/>
      <c r="G19" s="73"/>
      <c r="H19" s="84"/>
      <c r="I19" s="84"/>
      <c r="J19" s="34"/>
    </row>
    <row r="20" spans="1:10" ht="24.95" customHeight="1" x14ac:dyDescent="0.25">
      <c r="A20" s="134" t="s">
        <v>153</v>
      </c>
      <c r="B20" s="80"/>
      <c r="C20" s="81">
        <v>0</v>
      </c>
      <c r="D20" s="81">
        <v>0</v>
      </c>
      <c r="E20" s="82">
        <f t="shared" si="1"/>
        <v>0</v>
      </c>
      <c r="F20" s="73"/>
      <c r="G20" s="73"/>
      <c r="H20" s="84"/>
      <c r="I20" s="84"/>
      <c r="J20" s="34"/>
    </row>
    <row r="21" spans="1:10" ht="24.95" customHeight="1" x14ac:dyDescent="0.25">
      <c r="A21" s="134" t="s">
        <v>153</v>
      </c>
      <c r="B21" s="80"/>
      <c r="C21" s="81">
        <v>0</v>
      </c>
      <c r="D21" s="81">
        <v>0</v>
      </c>
      <c r="E21" s="82">
        <f t="shared" si="1"/>
        <v>0</v>
      </c>
      <c r="F21" s="73"/>
      <c r="G21" s="73"/>
      <c r="H21" s="73"/>
      <c r="I21" s="73"/>
    </row>
    <row r="22" spans="1:10" ht="24.95" customHeight="1" x14ac:dyDescent="0.25">
      <c r="A22" s="134" t="s">
        <v>153</v>
      </c>
      <c r="B22" s="80"/>
      <c r="C22" s="81">
        <v>0</v>
      </c>
      <c r="D22" s="81">
        <v>0</v>
      </c>
      <c r="E22" s="82">
        <f t="shared" si="1"/>
        <v>0</v>
      </c>
      <c r="F22" s="90"/>
      <c r="G22" s="73"/>
      <c r="H22" s="73"/>
      <c r="I22" s="73"/>
    </row>
    <row r="23" spans="1:10" ht="24.95" customHeight="1" x14ac:dyDescent="0.25">
      <c r="A23" s="134" t="s">
        <v>153</v>
      </c>
      <c r="B23" s="80"/>
      <c r="C23" s="81">
        <v>0</v>
      </c>
      <c r="D23" s="81">
        <v>0</v>
      </c>
      <c r="E23" s="82">
        <f t="shared" si="1"/>
        <v>0</v>
      </c>
      <c r="F23" s="73"/>
      <c r="G23" s="73"/>
      <c r="H23" s="73"/>
      <c r="I23" s="73"/>
    </row>
    <row r="24" spans="1:10" ht="24.95" customHeight="1" x14ac:dyDescent="0.25">
      <c r="A24" s="134" t="s">
        <v>153</v>
      </c>
      <c r="B24" s="80"/>
      <c r="C24" s="81">
        <v>0</v>
      </c>
      <c r="D24" s="81">
        <v>0</v>
      </c>
      <c r="E24" s="82">
        <f t="shared" si="1"/>
        <v>0</v>
      </c>
      <c r="F24" s="73"/>
      <c r="G24" s="73"/>
      <c r="H24" s="73"/>
      <c r="I24" s="73"/>
    </row>
    <row r="25" spans="1:10" ht="15.95" customHeight="1" x14ac:dyDescent="0.25">
      <c r="A25" s="134"/>
      <c r="B25" s="80"/>
      <c r="C25" s="81"/>
      <c r="D25" s="91" t="s">
        <v>149</v>
      </c>
      <c r="E25" s="92" t="s">
        <v>149</v>
      </c>
      <c r="F25" s="73"/>
      <c r="G25" s="73"/>
      <c r="H25" s="73"/>
      <c r="I25" s="73"/>
    </row>
    <row r="26" spans="1:10" ht="15.95" customHeight="1" x14ac:dyDescent="0.25">
      <c r="A26" s="172" t="s">
        <v>154</v>
      </c>
      <c r="B26" s="173"/>
      <c r="C26" s="86">
        <f>SUM(C18:C25)</f>
        <v>0</v>
      </c>
      <c r="D26" s="86">
        <f>SUM(D18:D25)</f>
        <v>0</v>
      </c>
      <c r="E26" s="86">
        <f>C26-D26</f>
        <v>0</v>
      </c>
      <c r="F26" s="73"/>
      <c r="G26" s="73"/>
      <c r="H26" s="73"/>
      <c r="I26" s="73"/>
    </row>
    <row r="27" spans="1:10" ht="15" x14ac:dyDescent="0.25">
      <c r="A27" s="174"/>
      <c r="B27" s="175"/>
      <c r="C27" s="82"/>
      <c r="D27" s="91"/>
      <c r="E27" s="82" t="s">
        <v>149</v>
      </c>
      <c r="F27" s="73"/>
      <c r="G27" s="73"/>
      <c r="H27" s="73"/>
      <c r="I27" s="73"/>
    </row>
    <row r="28" spans="1:10" ht="15" x14ac:dyDescent="0.25">
      <c r="A28" s="163" t="s">
        <v>155</v>
      </c>
      <c r="B28" s="164"/>
      <c r="C28" s="93">
        <f>C16+C26</f>
        <v>0</v>
      </c>
      <c r="D28" s="93">
        <f>D16+D26</f>
        <v>0</v>
      </c>
      <c r="E28" s="94">
        <f>C28-D28</f>
        <v>0</v>
      </c>
      <c r="F28" s="73"/>
      <c r="G28" s="73"/>
      <c r="H28" s="73"/>
      <c r="I28" s="73"/>
    </row>
    <row r="29" spans="1:10" ht="15" x14ac:dyDescent="0.25">
      <c r="A29" s="73"/>
      <c r="B29" s="73"/>
      <c r="C29" s="73"/>
      <c r="D29" s="73"/>
      <c r="E29" s="73"/>
      <c r="F29" s="73"/>
      <c r="G29" s="73"/>
      <c r="H29" s="73"/>
      <c r="I29" s="73"/>
    </row>
    <row r="30" spans="1:10" ht="15" x14ac:dyDescent="0.25">
      <c r="B30" s="73"/>
      <c r="C30" s="73"/>
      <c r="D30" s="73"/>
      <c r="E30" s="73"/>
      <c r="F30" s="73"/>
      <c r="G30" s="73"/>
      <c r="H30" s="73"/>
      <c r="I30" s="73"/>
    </row>
    <row r="31" spans="1:10" ht="15" x14ac:dyDescent="0.25">
      <c r="B31" s="73"/>
      <c r="C31" s="73"/>
      <c r="D31" s="73"/>
      <c r="E31" s="73"/>
      <c r="F31" s="73"/>
      <c r="G31" s="73"/>
      <c r="H31" s="73"/>
      <c r="I31" s="73"/>
    </row>
    <row r="32" spans="1:10" ht="15" x14ac:dyDescent="0.25">
      <c r="B32" s="73"/>
      <c r="C32" s="73"/>
      <c r="D32" s="73"/>
      <c r="E32" s="73"/>
      <c r="F32" s="73"/>
      <c r="G32" s="73"/>
      <c r="H32" s="73"/>
      <c r="I32" s="73"/>
    </row>
    <row r="33" spans="2:9" ht="15" x14ac:dyDescent="0.25">
      <c r="B33" s="73"/>
      <c r="C33" s="73"/>
      <c r="D33" s="73"/>
      <c r="E33" s="73"/>
      <c r="F33" s="73"/>
      <c r="G33" s="73"/>
      <c r="H33" s="73"/>
      <c r="I33" s="73"/>
    </row>
  </sheetData>
  <mergeCells count="13">
    <mergeCell ref="A26:B26"/>
    <mergeCell ref="A27:B27"/>
    <mergeCell ref="A2:E2"/>
    <mergeCell ref="F1:H1"/>
    <mergeCell ref="A28:B28"/>
    <mergeCell ref="A1:E1"/>
    <mergeCell ref="A3:E3"/>
    <mergeCell ref="A4:E4"/>
    <mergeCell ref="A6:B6"/>
    <mergeCell ref="A7:B7"/>
    <mergeCell ref="A8:E8"/>
    <mergeCell ref="A16:B16"/>
    <mergeCell ref="A17:E17"/>
  </mergeCells>
  <printOptions horizontalCentered="1"/>
  <pageMargins left="0.23622047244094491" right="0.23622047244094491" top="0.74803149606299213" bottom="0.74803149606299213" header="0" footer="0"/>
  <pageSetup scale="91" orientation="landscape" horizontalDpi="300" verticalDpi="300" r:id="rId1"/>
  <headerFooter>
    <oddFooter>&amp;R&amp;8Presupuestaria/&amp;P+1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Normal="85" zoomScaleSheetLayoutView="100" workbookViewId="0">
      <selection activeCell="B11" sqref="B11"/>
    </sheetView>
  </sheetViews>
  <sheetFormatPr baseColWidth="10" defaultRowHeight="11.25" x14ac:dyDescent="0.2"/>
  <cols>
    <col min="1" max="1" width="60.7109375" style="3" customWidth="1"/>
    <col min="2" max="3" width="35.7109375" style="3" customWidth="1"/>
    <col min="4" max="16384" width="11.42578125" style="3"/>
  </cols>
  <sheetData>
    <row r="1" spans="1:9" ht="16.5" customHeight="1" x14ac:dyDescent="0.2">
      <c r="A1" s="165" t="s">
        <v>171</v>
      </c>
      <c r="B1" s="165"/>
      <c r="C1" s="165"/>
      <c r="D1" s="57"/>
      <c r="E1" s="57"/>
      <c r="F1" s="58"/>
      <c r="G1" s="58"/>
      <c r="H1" s="58"/>
      <c r="I1" s="59"/>
    </row>
    <row r="2" spans="1:9" ht="16.5" customHeight="1" x14ac:dyDescent="0.2">
      <c r="A2" s="149" t="s">
        <v>177</v>
      </c>
      <c r="B2" s="149"/>
      <c r="C2" s="149"/>
      <c r="D2" s="58"/>
      <c r="E2" s="58"/>
      <c r="F2" s="58"/>
      <c r="G2" s="58"/>
      <c r="H2" s="58"/>
      <c r="I2" s="59"/>
    </row>
    <row r="3" spans="1:9" ht="16.5" customHeight="1" x14ac:dyDescent="0.2">
      <c r="A3" s="149" t="s">
        <v>156</v>
      </c>
      <c r="B3" s="149"/>
      <c r="C3" s="149"/>
      <c r="D3" s="58"/>
      <c r="E3" s="58"/>
      <c r="F3" s="58"/>
      <c r="G3" s="58"/>
      <c r="H3" s="58"/>
      <c r="I3" s="59"/>
    </row>
    <row r="4" spans="1:9" ht="16.5" customHeight="1" x14ac:dyDescent="0.2">
      <c r="A4" s="149" t="s">
        <v>179</v>
      </c>
      <c r="B4" s="149"/>
      <c r="C4" s="149"/>
      <c r="D4" s="58"/>
      <c r="E4" s="58"/>
      <c r="F4" s="58"/>
      <c r="G4" s="58"/>
      <c r="H4" s="58"/>
      <c r="I4" s="59"/>
    </row>
    <row r="5" spans="1:9" ht="5.0999999999999996" customHeight="1" thickBot="1" x14ac:dyDescent="0.25">
      <c r="A5" s="179"/>
      <c r="B5" s="180"/>
      <c r="C5" s="180"/>
      <c r="D5" s="42"/>
      <c r="E5" s="42"/>
      <c r="F5" s="42"/>
      <c r="G5" s="42"/>
      <c r="H5" s="42"/>
      <c r="I5" s="42"/>
    </row>
    <row r="6" spans="1:9" ht="15" customHeight="1" thickBot="1" x14ac:dyDescent="0.25">
      <c r="A6" s="131" t="s">
        <v>140</v>
      </c>
      <c r="B6" s="131" t="s">
        <v>8</v>
      </c>
      <c r="C6" s="131" t="s">
        <v>9</v>
      </c>
      <c r="D6" s="60"/>
      <c r="E6" s="60"/>
      <c r="F6" s="60"/>
      <c r="G6" s="60"/>
      <c r="H6" s="60"/>
      <c r="I6" s="60"/>
    </row>
    <row r="7" spans="1:9" ht="15" customHeight="1" thickBot="1" x14ac:dyDescent="0.25">
      <c r="A7" s="181" t="s">
        <v>147</v>
      </c>
      <c r="B7" s="182"/>
      <c r="C7" s="183"/>
      <c r="D7" s="60"/>
      <c r="E7" s="60"/>
      <c r="F7" s="60"/>
      <c r="G7" s="60"/>
      <c r="H7" s="60"/>
      <c r="I7" s="60"/>
    </row>
    <row r="8" spans="1:9" ht="9.9499999999999993" customHeight="1" x14ac:dyDescent="0.2">
      <c r="A8" s="40"/>
      <c r="B8" s="40"/>
      <c r="C8" s="41"/>
      <c r="D8" s="60"/>
      <c r="E8" s="60"/>
      <c r="F8" s="60"/>
      <c r="G8" s="60"/>
      <c r="H8" s="60"/>
      <c r="I8" s="60"/>
    </row>
    <row r="9" spans="1:9" ht="24.95" customHeight="1" x14ac:dyDescent="0.2">
      <c r="A9" s="136" t="s">
        <v>148</v>
      </c>
      <c r="B9" s="61">
        <v>0</v>
      </c>
      <c r="C9" s="62">
        <v>0</v>
      </c>
      <c r="D9" s="60"/>
      <c r="E9" s="60"/>
      <c r="F9" s="60"/>
      <c r="G9" s="60"/>
      <c r="H9" s="60"/>
      <c r="I9" s="60"/>
    </row>
    <row r="10" spans="1:9" ht="24.95" customHeight="1" x14ac:dyDescent="0.2">
      <c r="A10" s="136" t="s">
        <v>148</v>
      </c>
      <c r="B10" s="61">
        <v>0</v>
      </c>
      <c r="C10" s="61">
        <v>0</v>
      </c>
      <c r="D10" s="60"/>
      <c r="E10" s="60"/>
      <c r="F10" s="60"/>
      <c r="G10" s="60"/>
      <c r="H10" s="60"/>
      <c r="I10" s="60"/>
    </row>
    <row r="11" spans="1:9" ht="24.95" customHeight="1" x14ac:dyDescent="0.2">
      <c r="A11" s="136" t="s">
        <v>148</v>
      </c>
      <c r="B11" s="61">
        <v>0</v>
      </c>
      <c r="C11" s="61">
        <v>0</v>
      </c>
      <c r="D11" s="60"/>
      <c r="E11" s="60"/>
      <c r="F11" s="60"/>
      <c r="G11" s="60"/>
      <c r="H11" s="60"/>
      <c r="I11" s="60"/>
    </row>
    <row r="12" spans="1:9" ht="24.95" customHeight="1" x14ac:dyDescent="0.2">
      <c r="A12" s="136" t="s">
        <v>148</v>
      </c>
      <c r="B12" s="61">
        <v>0</v>
      </c>
      <c r="C12" s="61">
        <v>0</v>
      </c>
      <c r="D12" s="60"/>
      <c r="E12" s="60"/>
      <c r="F12" s="60"/>
      <c r="G12" s="60"/>
      <c r="H12" s="60"/>
      <c r="I12" s="60"/>
    </row>
    <row r="13" spans="1:9" ht="24.95" customHeight="1" x14ac:dyDescent="0.2">
      <c r="A13" s="136" t="s">
        <v>148</v>
      </c>
      <c r="B13" s="61">
        <v>0</v>
      </c>
      <c r="C13" s="62">
        <v>0</v>
      </c>
      <c r="D13" s="60"/>
      <c r="E13" s="60"/>
      <c r="F13" s="60"/>
      <c r="G13" s="60"/>
      <c r="H13" s="60"/>
      <c r="I13" s="60"/>
    </row>
    <row r="14" spans="1:9" ht="24.95" customHeight="1" x14ac:dyDescent="0.2">
      <c r="A14" s="136" t="s">
        <v>148</v>
      </c>
      <c r="B14" s="61">
        <v>0</v>
      </c>
      <c r="C14" s="62">
        <v>0</v>
      </c>
      <c r="D14" s="60"/>
      <c r="E14" s="60"/>
      <c r="F14" s="60"/>
      <c r="G14" s="60"/>
      <c r="H14" s="60"/>
      <c r="I14" s="60"/>
    </row>
    <row r="15" spans="1:9" ht="24.95" customHeight="1" x14ac:dyDescent="0.2">
      <c r="A15" s="136" t="s">
        <v>148</v>
      </c>
      <c r="B15" s="61">
        <v>0</v>
      </c>
      <c r="C15" s="61">
        <v>0</v>
      </c>
      <c r="D15" s="60"/>
      <c r="E15" s="60"/>
      <c r="F15" s="60"/>
      <c r="G15" s="60"/>
      <c r="H15" s="60"/>
      <c r="I15" s="60"/>
    </row>
    <row r="16" spans="1:9" ht="24.95" customHeight="1" x14ac:dyDescent="0.2">
      <c r="A16" s="137" t="s">
        <v>157</v>
      </c>
      <c r="B16" s="63">
        <f>SUM(B8:B15)</f>
        <v>0</v>
      </c>
      <c r="C16" s="63">
        <f>SUM(C8:C15)</f>
        <v>0</v>
      </c>
      <c r="D16" s="60"/>
      <c r="E16" s="60"/>
      <c r="F16" s="60"/>
      <c r="G16" s="60"/>
      <c r="H16" s="60"/>
      <c r="I16" s="60"/>
    </row>
    <row r="17" spans="1:9" ht="16.899999999999999" customHeight="1" x14ac:dyDescent="0.2">
      <c r="A17" s="64"/>
      <c r="B17" s="64"/>
      <c r="C17" s="65"/>
      <c r="D17" s="60"/>
      <c r="E17" s="60"/>
      <c r="F17" s="60"/>
      <c r="G17" s="60"/>
      <c r="H17" s="60"/>
      <c r="I17" s="60"/>
    </row>
    <row r="18" spans="1:9" ht="16.899999999999999" customHeight="1" x14ac:dyDescent="0.2">
      <c r="A18" s="176" t="s">
        <v>151</v>
      </c>
      <c r="B18" s="177"/>
      <c r="C18" s="178"/>
      <c r="D18" s="60"/>
      <c r="E18" s="60"/>
      <c r="F18" s="60"/>
      <c r="G18" s="60"/>
      <c r="H18" s="60"/>
      <c r="I18" s="60"/>
    </row>
    <row r="19" spans="1:9" ht="5.0999999999999996" customHeight="1" x14ac:dyDescent="0.2">
      <c r="A19" s="66"/>
      <c r="B19" s="66"/>
      <c r="C19" s="67"/>
      <c r="D19" s="60"/>
      <c r="E19" s="60"/>
      <c r="F19" s="60"/>
      <c r="G19" s="60"/>
      <c r="H19" s="60"/>
      <c r="I19" s="60"/>
    </row>
    <row r="20" spans="1:9" ht="24.95" customHeight="1" x14ac:dyDescent="0.2">
      <c r="A20" s="136" t="s">
        <v>152</v>
      </c>
      <c r="B20" s="61">
        <v>0</v>
      </c>
      <c r="C20" s="62">
        <v>0</v>
      </c>
      <c r="D20" s="60"/>
      <c r="E20" s="60"/>
      <c r="F20" s="60"/>
      <c r="G20" s="60"/>
      <c r="H20" s="60"/>
      <c r="I20" s="60"/>
    </row>
    <row r="21" spans="1:9" ht="24.95" customHeight="1" x14ac:dyDescent="0.2">
      <c r="A21" s="136" t="s">
        <v>153</v>
      </c>
      <c r="B21" s="61">
        <v>0</v>
      </c>
      <c r="C21" s="62">
        <v>0</v>
      </c>
      <c r="D21" s="60"/>
      <c r="E21" s="60"/>
      <c r="F21" s="60"/>
      <c r="G21" s="60"/>
      <c r="H21" s="60"/>
      <c r="I21" s="60"/>
    </row>
    <row r="22" spans="1:9" ht="24.95" customHeight="1" x14ac:dyDescent="0.2">
      <c r="A22" s="136" t="s">
        <v>153</v>
      </c>
      <c r="B22" s="61">
        <v>0</v>
      </c>
      <c r="C22" s="62">
        <v>0</v>
      </c>
      <c r="D22" s="60"/>
      <c r="E22" s="60"/>
      <c r="F22" s="60"/>
      <c r="G22" s="60"/>
      <c r="H22" s="60"/>
      <c r="I22" s="60"/>
    </row>
    <row r="23" spans="1:9" ht="24.95" customHeight="1" x14ac:dyDescent="0.2">
      <c r="A23" s="136" t="s">
        <v>153</v>
      </c>
      <c r="B23" s="61">
        <v>0</v>
      </c>
      <c r="C23" s="62">
        <v>0</v>
      </c>
      <c r="D23" s="60"/>
      <c r="E23" s="60"/>
      <c r="F23" s="60"/>
      <c r="G23" s="60"/>
      <c r="H23" s="60"/>
      <c r="I23" s="60"/>
    </row>
    <row r="24" spans="1:9" ht="24.95" customHeight="1" x14ac:dyDescent="0.2">
      <c r="A24" s="136" t="s">
        <v>153</v>
      </c>
      <c r="B24" s="61">
        <v>0</v>
      </c>
      <c r="C24" s="62">
        <v>0</v>
      </c>
      <c r="D24" s="60"/>
      <c r="E24" s="60"/>
      <c r="F24" s="60"/>
      <c r="G24" s="60"/>
      <c r="H24" s="60"/>
      <c r="I24" s="60"/>
    </row>
    <row r="25" spans="1:9" ht="24.95" customHeight="1" x14ac:dyDescent="0.2">
      <c r="A25" s="136" t="s">
        <v>153</v>
      </c>
      <c r="B25" s="61">
        <v>0</v>
      </c>
      <c r="C25" s="62">
        <v>0</v>
      </c>
      <c r="D25" s="60"/>
      <c r="E25" s="60"/>
      <c r="F25" s="60"/>
      <c r="G25" s="60"/>
      <c r="H25" s="60"/>
      <c r="I25" s="60"/>
    </row>
    <row r="26" spans="1:9" ht="24.95" customHeight="1" x14ac:dyDescent="0.2">
      <c r="A26" s="136" t="s">
        <v>153</v>
      </c>
      <c r="B26" s="61">
        <v>0</v>
      </c>
      <c r="C26" s="62">
        <v>0</v>
      </c>
      <c r="D26" s="60"/>
      <c r="E26" s="60"/>
      <c r="F26" s="60"/>
      <c r="G26" s="60"/>
      <c r="H26" s="60"/>
      <c r="I26" s="60"/>
    </row>
    <row r="27" spans="1:9" x14ac:dyDescent="0.2">
      <c r="A27" s="136"/>
      <c r="B27" s="61"/>
      <c r="C27" s="62"/>
      <c r="D27" s="60"/>
      <c r="E27" s="60"/>
      <c r="F27" s="60"/>
      <c r="G27" s="60"/>
      <c r="H27" s="60"/>
      <c r="I27" s="60"/>
    </row>
    <row r="28" spans="1:9" ht="12.75" x14ac:dyDescent="0.2">
      <c r="A28" s="137" t="s">
        <v>158</v>
      </c>
      <c r="B28" s="63">
        <f>SUM(B19:B27)</f>
        <v>0</v>
      </c>
      <c r="C28" s="63">
        <f>SUM(C19:C27)</f>
        <v>0</v>
      </c>
      <c r="D28" s="60"/>
      <c r="E28" s="60"/>
      <c r="F28" s="60"/>
      <c r="G28" s="60"/>
      <c r="H28" s="60"/>
      <c r="I28" s="60"/>
    </row>
    <row r="29" spans="1:9" ht="12.75" x14ac:dyDescent="0.2">
      <c r="A29" s="136"/>
      <c r="B29" s="68"/>
      <c r="C29" s="69"/>
      <c r="D29" s="60"/>
      <c r="E29" s="60"/>
      <c r="F29" s="60"/>
      <c r="G29" s="60"/>
      <c r="H29" s="60"/>
      <c r="I29" s="60"/>
    </row>
    <row r="30" spans="1:9" ht="12.75" x14ac:dyDescent="0.2">
      <c r="A30" s="138" t="s">
        <v>155</v>
      </c>
      <c r="B30" s="70">
        <f>+B16+B28</f>
        <v>0</v>
      </c>
      <c r="C30" s="70">
        <f>+C16+C28</f>
        <v>0</v>
      </c>
      <c r="D30" s="60"/>
      <c r="E30" s="60"/>
      <c r="F30" s="60"/>
      <c r="G30" s="60"/>
      <c r="H30" s="60"/>
      <c r="I30" s="60"/>
    </row>
    <row r="31" spans="1:9" x14ac:dyDescent="0.2">
      <c r="B31" s="60"/>
      <c r="C31" s="60"/>
      <c r="D31" s="60"/>
      <c r="E31" s="60"/>
      <c r="F31" s="60"/>
      <c r="G31" s="60"/>
      <c r="H31" s="60"/>
      <c r="I31" s="60"/>
    </row>
    <row r="32" spans="1:9" x14ac:dyDescent="0.2">
      <c r="B32" s="71"/>
      <c r="C32" s="60"/>
      <c r="D32" s="60"/>
      <c r="E32" s="60"/>
      <c r="F32" s="60"/>
      <c r="G32" s="60"/>
      <c r="H32" s="60"/>
      <c r="I32" s="60"/>
    </row>
    <row r="33" spans="2:9" x14ac:dyDescent="0.2">
      <c r="B33" s="72"/>
      <c r="C33" s="60"/>
      <c r="D33" s="60"/>
      <c r="E33" s="60"/>
      <c r="F33" s="60"/>
      <c r="G33" s="60"/>
      <c r="H33" s="60"/>
      <c r="I33" s="60"/>
    </row>
  </sheetData>
  <mergeCells count="7">
    <mergeCell ref="A1:C1"/>
    <mergeCell ref="A4:C4"/>
    <mergeCell ref="A18:C18"/>
    <mergeCell ref="A3:C3"/>
    <mergeCell ref="A5:C5"/>
    <mergeCell ref="A7:C7"/>
    <mergeCell ref="A2:C2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>&amp;R&amp;8Presupuestaria/&amp;P+1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SheetLayoutView="100" workbookViewId="0">
      <selection activeCell="D11" sqref="D11"/>
    </sheetView>
  </sheetViews>
  <sheetFormatPr baseColWidth="10" defaultRowHeight="15" x14ac:dyDescent="0.25"/>
  <cols>
    <col min="1" max="1" width="2.28515625" style="1" customWidth="1"/>
    <col min="2" max="2" width="3.28515625" style="3" customWidth="1"/>
    <col min="3" max="3" width="52.5703125" style="3" customWidth="1"/>
    <col min="4" max="9" width="13.140625" style="3" customWidth="1"/>
    <col min="10" max="10" width="2.7109375" style="1" customWidth="1"/>
  </cols>
  <sheetData>
    <row r="1" spans="1:19" x14ac:dyDescent="0.25">
      <c r="A1" s="36"/>
      <c r="B1" s="149" t="s">
        <v>172</v>
      </c>
      <c r="C1" s="149"/>
      <c r="D1" s="149"/>
      <c r="E1" s="149"/>
      <c r="F1" s="149"/>
      <c r="G1" s="149"/>
      <c r="H1" s="149"/>
      <c r="I1" s="149"/>
      <c r="J1" s="36"/>
      <c r="L1" s="144"/>
      <c r="M1" s="144"/>
      <c r="N1" s="144"/>
      <c r="O1" s="144"/>
      <c r="P1" s="144"/>
      <c r="Q1" s="144"/>
      <c r="R1" s="144"/>
      <c r="S1" s="144"/>
    </row>
    <row r="2" spans="1:19" x14ac:dyDescent="0.25">
      <c r="A2" s="36"/>
      <c r="B2" s="149" t="s">
        <v>177</v>
      </c>
      <c r="C2" s="149"/>
      <c r="D2" s="149"/>
      <c r="E2" s="149"/>
      <c r="F2" s="149"/>
      <c r="G2" s="149"/>
      <c r="H2" s="149"/>
      <c r="I2" s="149"/>
      <c r="J2" s="36"/>
      <c r="L2" s="144"/>
      <c r="M2" s="144"/>
      <c r="N2" s="144"/>
      <c r="O2" s="144"/>
      <c r="P2" s="144"/>
      <c r="Q2" s="144"/>
      <c r="R2" s="144"/>
      <c r="S2" s="144"/>
    </row>
    <row r="3" spans="1:19" x14ac:dyDescent="0.25">
      <c r="A3" s="36"/>
      <c r="B3" s="149" t="s">
        <v>0</v>
      </c>
      <c r="C3" s="149"/>
      <c r="D3" s="149"/>
      <c r="E3" s="149"/>
      <c r="F3" s="149"/>
      <c r="G3" s="149"/>
      <c r="H3" s="149"/>
      <c r="I3" s="149"/>
      <c r="J3" s="36"/>
      <c r="L3" s="144"/>
      <c r="M3" s="144"/>
      <c r="N3" s="144"/>
      <c r="O3" s="144"/>
      <c r="P3" s="144"/>
      <c r="Q3" s="144"/>
      <c r="R3" s="144"/>
      <c r="S3" s="144"/>
    </row>
    <row r="4" spans="1:19" x14ac:dyDescent="0.25">
      <c r="A4" s="36"/>
      <c r="B4" s="149" t="s">
        <v>129</v>
      </c>
      <c r="C4" s="149"/>
      <c r="D4" s="149"/>
      <c r="E4" s="149"/>
      <c r="F4" s="149"/>
      <c r="G4" s="149"/>
      <c r="H4" s="149"/>
      <c r="I4" s="149"/>
      <c r="J4" s="36"/>
      <c r="L4" s="144"/>
      <c r="M4" s="144"/>
      <c r="N4" s="144"/>
      <c r="O4" s="144"/>
      <c r="P4" s="144"/>
      <c r="Q4" s="144"/>
      <c r="R4" s="144"/>
      <c r="S4" s="144"/>
    </row>
    <row r="5" spans="1:19" x14ac:dyDescent="0.25">
      <c r="A5" s="36"/>
      <c r="B5" s="149" t="s">
        <v>178</v>
      </c>
      <c r="C5" s="149"/>
      <c r="D5" s="149"/>
      <c r="E5" s="149"/>
      <c r="F5" s="149"/>
      <c r="G5" s="149"/>
      <c r="H5" s="149"/>
      <c r="I5" s="149"/>
      <c r="J5" s="36"/>
    </row>
    <row r="6" spans="1:19" x14ac:dyDescent="0.25">
      <c r="B6" s="145" t="s">
        <v>2</v>
      </c>
      <c r="C6" s="145"/>
      <c r="D6" s="147" t="s">
        <v>19</v>
      </c>
      <c r="E6" s="147"/>
      <c r="F6" s="147"/>
      <c r="G6" s="147"/>
      <c r="H6" s="147"/>
      <c r="I6" s="147" t="s">
        <v>4</v>
      </c>
    </row>
    <row r="7" spans="1:19" ht="45" x14ac:dyDescent="0.25">
      <c r="B7" s="146"/>
      <c r="C7" s="146"/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148"/>
    </row>
    <row r="8" spans="1:19" x14ac:dyDescent="0.25">
      <c r="B8" s="146"/>
      <c r="C8" s="146"/>
      <c r="D8" s="43">
        <v>1</v>
      </c>
      <c r="E8" s="43">
        <v>2</v>
      </c>
      <c r="F8" s="43" t="s">
        <v>10</v>
      </c>
      <c r="G8" s="43">
        <v>4</v>
      </c>
      <c r="H8" s="43">
        <v>5</v>
      </c>
      <c r="I8" s="43" t="s">
        <v>11</v>
      </c>
    </row>
    <row r="9" spans="1:19" x14ac:dyDescent="0.25">
      <c r="B9" s="44"/>
      <c r="C9" s="45"/>
      <c r="D9" s="46"/>
      <c r="E9" s="46"/>
      <c r="F9" s="46"/>
      <c r="G9" s="46"/>
      <c r="H9" s="46"/>
      <c r="I9" s="46"/>
    </row>
    <row r="10" spans="1:19" x14ac:dyDescent="0.25">
      <c r="B10" s="47"/>
      <c r="C10" s="48"/>
      <c r="D10" s="49"/>
      <c r="E10" s="49"/>
      <c r="F10" s="49"/>
      <c r="G10" s="49"/>
      <c r="H10" s="49"/>
      <c r="I10" s="49"/>
    </row>
    <row r="11" spans="1:19" x14ac:dyDescent="0.25">
      <c r="B11" s="47"/>
      <c r="C11" s="50" t="s">
        <v>159</v>
      </c>
      <c r="D11" s="51">
        <f t="shared" ref="D11:I11" si="0">SUM(D13:D14)</f>
        <v>44543312</v>
      </c>
      <c r="E11" s="51">
        <f t="shared" si="0"/>
        <v>18156145</v>
      </c>
      <c r="F11" s="51">
        <f t="shared" si="0"/>
        <v>62699457</v>
      </c>
      <c r="G11" s="51">
        <f t="shared" si="0"/>
        <v>41956162</v>
      </c>
      <c r="H11" s="51">
        <f t="shared" si="0"/>
        <v>40298814</v>
      </c>
      <c r="I11" s="51">
        <f t="shared" si="0"/>
        <v>20743295</v>
      </c>
    </row>
    <row r="12" spans="1:19" x14ac:dyDescent="0.25">
      <c r="B12" s="47"/>
      <c r="C12" s="50"/>
      <c r="D12" s="51"/>
      <c r="E12" s="51"/>
      <c r="F12" s="51"/>
      <c r="G12" s="51"/>
      <c r="H12" s="51"/>
      <c r="I12" s="51"/>
    </row>
    <row r="13" spans="1:19" x14ac:dyDescent="0.25">
      <c r="B13" s="47"/>
      <c r="C13" s="52" t="s">
        <v>160</v>
      </c>
      <c r="D13" s="53">
        <v>0</v>
      </c>
      <c r="E13" s="53">
        <v>0</v>
      </c>
      <c r="F13" s="53">
        <f>D13+E13</f>
        <v>0</v>
      </c>
      <c r="G13" s="53">
        <v>0</v>
      </c>
      <c r="H13" s="53">
        <v>0</v>
      </c>
      <c r="I13" s="53">
        <f>F13-G13</f>
        <v>0</v>
      </c>
    </row>
    <row r="14" spans="1:19" x14ac:dyDescent="0.25">
      <c r="B14" s="47"/>
      <c r="C14" s="52" t="s">
        <v>161</v>
      </c>
      <c r="D14" s="53">
        <v>44543312</v>
      </c>
      <c r="E14" s="53">
        <v>18156145</v>
      </c>
      <c r="F14" s="53">
        <f>D14+E14</f>
        <v>62699457</v>
      </c>
      <c r="G14" s="53">
        <v>41956162</v>
      </c>
      <c r="H14" s="53">
        <v>40298814</v>
      </c>
      <c r="I14" s="53">
        <f>F14-G14</f>
        <v>20743295</v>
      </c>
    </row>
    <row r="15" spans="1:19" x14ac:dyDescent="0.25">
      <c r="B15" s="47"/>
      <c r="C15" s="50"/>
      <c r="D15" s="51"/>
      <c r="E15" s="51"/>
      <c r="F15" s="51"/>
      <c r="G15" s="51"/>
      <c r="H15" s="51"/>
      <c r="I15" s="51"/>
    </row>
    <row r="16" spans="1:19" x14ac:dyDescent="0.25">
      <c r="B16" s="47"/>
      <c r="C16" s="50" t="s">
        <v>162</v>
      </c>
      <c r="D16" s="51">
        <v>0</v>
      </c>
      <c r="E16" s="51">
        <v>0</v>
      </c>
      <c r="F16" s="51">
        <f>D16+E16</f>
        <v>0</v>
      </c>
      <c r="G16" s="51">
        <v>0</v>
      </c>
      <c r="H16" s="51">
        <v>0</v>
      </c>
      <c r="I16" s="51">
        <f>F16-G16</f>
        <v>0</v>
      </c>
    </row>
    <row r="17" spans="1:10" x14ac:dyDescent="0.25">
      <c r="B17" s="47"/>
      <c r="C17" s="50"/>
      <c r="D17" s="51"/>
      <c r="E17" s="51"/>
      <c r="F17" s="51"/>
      <c r="G17" s="51"/>
      <c r="H17" s="51"/>
      <c r="I17" s="51"/>
    </row>
    <row r="18" spans="1:10" x14ac:dyDescent="0.25">
      <c r="B18" s="47"/>
      <c r="C18" s="50"/>
      <c r="D18" s="51"/>
      <c r="E18" s="51"/>
      <c r="F18" s="51"/>
      <c r="G18" s="51"/>
      <c r="H18" s="51"/>
      <c r="I18" s="51"/>
    </row>
    <row r="19" spans="1:10" x14ac:dyDescent="0.25">
      <c r="B19" s="47"/>
      <c r="C19" s="50" t="s">
        <v>163</v>
      </c>
      <c r="D19" s="51">
        <v>0</v>
      </c>
      <c r="E19" s="51">
        <v>0</v>
      </c>
      <c r="F19" s="51">
        <f>D19+E19</f>
        <v>0</v>
      </c>
      <c r="G19" s="51">
        <v>0</v>
      </c>
      <c r="H19" s="51">
        <v>0</v>
      </c>
      <c r="I19" s="51">
        <f>F19-G19</f>
        <v>0</v>
      </c>
    </row>
    <row r="20" spans="1:10" x14ac:dyDescent="0.25">
      <c r="B20" s="47"/>
      <c r="C20" s="50"/>
      <c r="D20" s="51"/>
      <c r="E20" s="51"/>
      <c r="F20" s="51"/>
      <c r="G20" s="51"/>
      <c r="H20" s="51"/>
      <c r="I20" s="51"/>
    </row>
    <row r="21" spans="1:10" x14ac:dyDescent="0.25">
      <c r="B21" s="47"/>
      <c r="C21" s="50"/>
      <c r="D21" s="51"/>
      <c r="E21" s="51"/>
      <c r="F21" s="51"/>
      <c r="G21" s="51"/>
      <c r="H21" s="51"/>
      <c r="I21" s="51"/>
    </row>
    <row r="22" spans="1:10" x14ac:dyDescent="0.25">
      <c r="B22" s="47"/>
      <c r="C22" s="50" t="s">
        <v>164</v>
      </c>
      <c r="D22" s="51">
        <v>0</v>
      </c>
      <c r="E22" s="51">
        <v>0</v>
      </c>
      <c r="F22" s="51">
        <f>D22+E22</f>
        <v>0</v>
      </c>
      <c r="G22" s="51">
        <v>0</v>
      </c>
      <c r="H22" s="51">
        <v>0</v>
      </c>
      <c r="I22" s="51">
        <f>F22-G22</f>
        <v>0</v>
      </c>
    </row>
    <row r="23" spans="1:10" x14ac:dyDescent="0.25">
      <c r="B23" s="47"/>
      <c r="C23" s="50"/>
      <c r="D23" s="51"/>
      <c r="E23" s="51"/>
      <c r="F23" s="51"/>
      <c r="G23" s="51"/>
      <c r="H23" s="51"/>
      <c r="I23" s="51"/>
    </row>
    <row r="24" spans="1:10" x14ac:dyDescent="0.25">
      <c r="B24" s="47"/>
      <c r="C24" s="50"/>
      <c r="D24" s="51"/>
      <c r="E24" s="51"/>
      <c r="F24" s="51"/>
      <c r="G24" s="51"/>
      <c r="H24" s="51"/>
      <c r="I24" s="51"/>
    </row>
    <row r="25" spans="1:10" x14ac:dyDescent="0.25">
      <c r="B25" s="47"/>
      <c r="C25" s="50" t="s">
        <v>165</v>
      </c>
      <c r="D25" s="51">
        <v>0</v>
      </c>
      <c r="E25" s="51">
        <v>0</v>
      </c>
      <c r="F25" s="51">
        <f>D25+E25</f>
        <v>0</v>
      </c>
      <c r="G25" s="51">
        <v>0</v>
      </c>
      <c r="H25" s="51">
        <v>0</v>
      </c>
      <c r="I25" s="51">
        <f>F25-G25</f>
        <v>0</v>
      </c>
    </row>
    <row r="26" spans="1:10" x14ac:dyDescent="0.25">
      <c r="B26" s="47"/>
      <c r="C26" s="48"/>
      <c r="D26" s="49"/>
      <c r="E26" s="49"/>
      <c r="F26" s="49"/>
      <c r="G26" s="49"/>
      <c r="H26" s="49"/>
      <c r="I26" s="49"/>
    </row>
    <row r="27" spans="1:10" x14ac:dyDescent="0.25">
      <c r="B27" s="47"/>
      <c r="C27" s="48"/>
      <c r="D27" s="49"/>
      <c r="E27" s="49"/>
      <c r="F27" s="49"/>
      <c r="G27" s="49"/>
      <c r="H27" s="49"/>
      <c r="I27" s="49"/>
    </row>
    <row r="28" spans="1:10" x14ac:dyDescent="0.25">
      <c r="B28" s="47"/>
      <c r="C28" s="48"/>
      <c r="D28" s="49"/>
      <c r="E28" s="49"/>
      <c r="F28" s="49"/>
      <c r="G28" s="49"/>
      <c r="H28" s="49"/>
      <c r="I28" s="49"/>
    </row>
    <row r="29" spans="1:10" x14ac:dyDescent="0.25">
      <c r="B29" s="47"/>
      <c r="C29" s="48"/>
      <c r="D29" s="49"/>
      <c r="E29" s="49"/>
      <c r="F29" s="49"/>
      <c r="G29" s="49"/>
      <c r="H29" s="49"/>
      <c r="I29" s="49"/>
    </row>
    <row r="30" spans="1:10" x14ac:dyDescent="0.25">
      <c r="B30" s="47"/>
      <c r="C30" s="48"/>
      <c r="D30" s="49"/>
      <c r="E30" s="49"/>
      <c r="F30" s="49"/>
      <c r="G30" s="49"/>
      <c r="H30" s="49"/>
      <c r="I30" s="49"/>
    </row>
    <row r="31" spans="1:10" x14ac:dyDescent="0.25">
      <c r="B31" s="47"/>
      <c r="C31" s="48"/>
      <c r="D31" s="49"/>
      <c r="E31" s="49"/>
      <c r="F31" s="49"/>
      <c r="G31" s="49"/>
      <c r="H31" s="49"/>
      <c r="I31" s="49"/>
    </row>
    <row r="32" spans="1:10" s="5" customFormat="1" x14ac:dyDescent="0.25">
      <c r="A32" s="4"/>
      <c r="B32" s="47"/>
      <c r="C32" s="48"/>
      <c r="D32" s="49"/>
      <c r="E32" s="49"/>
      <c r="F32" s="49"/>
      <c r="G32" s="49"/>
      <c r="H32" s="49"/>
      <c r="I32" s="49"/>
      <c r="J32" s="4"/>
    </row>
    <row r="33" spans="2:9" x14ac:dyDescent="0.25">
      <c r="B33" s="54"/>
      <c r="C33" s="55" t="s">
        <v>128</v>
      </c>
      <c r="D33" s="56">
        <f t="shared" ref="D33:I33" si="1">D11+D16+D19+D22+D25</f>
        <v>44543312</v>
      </c>
      <c r="E33" s="56">
        <f t="shared" si="1"/>
        <v>18156145</v>
      </c>
      <c r="F33" s="56">
        <f t="shared" si="1"/>
        <v>62699457</v>
      </c>
      <c r="G33" s="56">
        <f t="shared" si="1"/>
        <v>41956162</v>
      </c>
      <c r="H33" s="56">
        <f t="shared" si="1"/>
        <v>40298814</v>
      </c>
      <c r="I33" s="56">
        <f t="shared" si="1"/>
        <v>20743295</v>
      </c>
    </row>
    <row r="34" spans="2:9" x14ac:dyDescent="0.25">
      <c r="B34" s="26"/>
      <c r="C34" s="26"/>
      <c r="D34" s="27"/>
      <c r="E34" s="27"/>
      <c r="F34" s="27"/>
      <c r="G34" s="27"/>
      <c r="H34" s="27"/>
      <c r="I34" s="27"/>
    </row>
    <row r="35" spans="2:9" x14ac:dyDescent="0.25">
      <c r="D35" s="6"/>
      <c r="E35" s="6"/>
      <c r="F35" s="6"/>
      <c r="G35" s="6"/>
      <c r="H35" s="6"/>
      <c r="I35" s="6"/>
    </row>
    <row r="36" spans="2:9" x14ac:dyDescent="0.25">
      <c r="D36" s="6"/>
      <c r="E36" s="6"/>
      <c r="F36" s="6"/>
      <c r="G36" s="6"/>
      <c r="H36" s="6"/>
      <c r="I36" s="6"/>
    </row>
  </sheetData>
  <mergeCells count="12">
    <mergeCell ref="B5:I5"/>
    <mergeCell ref="B2:I2"/>
    <mergeCell ref="L1:S1"/>
    <mergeCell ref="L2:S2"/>
    <mergeCell ref="L3:S3"/>
    <mergeCell ref="L4:S4"/>
    <mergeCell ref="B6:C8"/>
    <mergeCell ref="D6:H6"/>
    <mergeCell ref="I6:I7"/>
    <mergeCell ref="B1:I1"/>
    <mergeCell ref="B3:I3"/>
    <mergeCell ref="B4:I4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&amp;R&amp;8Presupuestaria/&amp;P+1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topLeftCell="A10" zoomScaleSheetLayoutView="100" workbookViewId="0">
      <selection activeCell="I20" sqref="I20"/>
    </sheetView>
  </sheetViews>
  <sheetFormatPr baseColWidth="10" defaultRowHeight="15" x14ac:dyDescent="0.25"/>
  <cols>
    <col min="1" max="1" width="2.28515625" style="1" customWidth="1"/>
    <col min="2" max="2" width="3.28515625" style="3" customWidth="1"/>
    <col min="3" max="3" width="52.5703125" style="3" customWidth="1"/>
    <col min="4" max="9" width="13.140625" style="3" customWidth="1"/>
    <col min="10" max="10" width="2.7109375" style="1" customWidth="1"/>
  </cols>
  <sheetData>
    <row r="1" spans="2:9" x14ac:dyDescent="0.25">
      <c r="B1" s="149" t="s">
        <v>172</v>
      </c>
      <c r="C1" s="149"/>
      <c r="D1" s="149"/>
      <c r="E1" s="149"/>
      <c r="F1" s="149"/>
      <c r="G1" s="149"/>
      <c r="H1" s="149"/>
      <c r="I1" s="149"/>
    </row>
    <row r="2" spans="2:9" x14ac:dyDescent="0.25">
      <c r="B2" s="149" t="s">
        <v>177</v>
      </c>
      <c r="C2" s="149"/>
      <c r="D2" s="149"/>
      <c r="E2" s="149"/>
      <c r="F2" s="149"/>
      <c r="G2" s="149"/>
      <c r="H2" s="149"/>
      <c r="I2" s="149"/>
    </row>
    <row r="3" spans="2:9" x14ac:dyDescent="0.25">
      <c r="B3" s="149" t="s">
        <v>0</v>
      </c>
      <c r="C3" s="149"/>
      <c r="D3" s="149"/>
      <c r="E3" s="149"/>
      <c r="F3" s="149"/>
      <c r="G3" s="149"/>
      <c r="H3" s="149"/>
      <c r="I3" s="149"/>
    </row>
    <row r="4" spans="2:9" x14ac:dyDescent="0.25">
      <c r="B4" s="149" t="s">
        <v>129</v>
      </c>
      <c r="C4" s="149"/>
      <c r="D4" s="149"/>
      <c r="E4" s="149"/>
      <c r="F4" s="149"/>
      <c r="G4" s="149"/>
      <c r="H4" s="149"/>
      <c r="I4" s="149"/>
    </row>
    <row r="5" spans="2:9" x14ac:dyDescent="0.25">
      <c r="B5" s="149" t="s">
        <v>179</v>
      </c>
      <c r="C5" s="149"/>
      <c r="D5" s="149"/>
      <c r="E5" s="149"/>
      <c r="F5" s="149"/>
      <c r="G5" s="149"/>
      <c r="H5" s="149"/>
      <c r="I5" s="149"/>
    </row>
    <row r="6" spans="2:9" x14ac:dyDescent="0.25">
      <c r="B6" s="145" t="s">
        <v>2</v>
      </c>
      <c r="C6" s="145"/>
      <c r="D6" s="147" t="s">
        <v>19</v>
      </c>
      <c r="E6" s="147"/>
      <c r="F6" s="147"/>
      <c r="G6" s="147"/>
      <c r="H6" s="147"/>
      <c r="I6" s="147" t="s">
        <v>4</v>
      </c>
    </row>
    <row r="7" spans="2:9" ht="45" x14ac:dyDescent="0.25">
      <c r="B7" s="146"/>
      <c r="C7" s="146"/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148"/>
    </row>
    <row r="8" spans="2:9" x14ac:dyDescent="0.25">
      <c r="B8" s="146"/>
      <c r="C8" s="146"/>
      <c r="D8" s="43">
        <v>1</v>
      </c>
      <c r="E8" s="43">
        <v>2</v>
      </c>
      <c r="F8" s="43" t="s">
        <v>10</v>
      </c>
      <c r="G8" s="43">
        <v>4</v>
      </c>
      <c r="H8" s="43">
        <v>5</v>
      </c>
      <c r="I8" s="43" t="s">
        <v>11</v>
      </c>
    </row>
    <row r="9" spans="2:9" x14ac:dyDescent="0.25">
      <c r="B9" s="44"/>
      <c r="C9" s="45"/>
      <c r="D9" s="46"/>
      <c r="E9" s="46"/>
      <c r="F9" s="46"/>
      <c r="G9" s="46"/>
      <c r="H9" s="46"/>
      <c r="I9" s="46"/>
    </row>
    <row r="10" spans="2:9" x14ac:dyDescent="0.25">
      <c r="B10" s="47"/>
      <c r="C10" s="48"/>
      <c r="D10" s="49"/>
      <c r="E10" s="49"/>
      <c r="F10" s="49"/>
      <c r="G10" s="49"/>
      <c r="H10" s="49"/>
      <c r="I10" s="49"/>
    </row>
    <row r="11" spans="2:9" x14ac:dyDescent="0.25">
      <c r="B11" s="47"/>
      <c r="C11" s="50" t="s">
        <v>130</v>
      </c>
      <c r="D11" s="51">
        <v>0</v>
      </c>
      <c r="E11" s="51">
        <v>0</v>
      </c>
      <c r="F11" s="51">
        <f>D11+E11</f>
        <v>0</v>
      </c>
      <c r="G11" s="51">
        <v>0</v>
      </c>
      <c r="H11" s="51">
        <v>0</v>
      </c>
      <c r="I11" s="51">
        <f>F11-G11</f>
        <v>0</v>
      </c>
    </row>
    <row r="12" spans="2:9" x14ac:dyDescent="0.25">
      <c r="B12" s="47"/>
      <c r="C12" s="50" t="s">
        <v>131</v>
      </c>
      <c r="D12" s="51">
        <v>0</v>
      </c>
      <c r="E12" s="51">
        <v>0</v>
      </c>
      <c r="F12" s="51">
        <f t="shared" ref="F12:F20" si="0">D12+E12</f>
        <v>0</v>
      </c>
      <c r="G12" s="51">
        <v>0</v>
      </c>
      <c r="H12" s="51">
        <v>0</v>
      </c>
      <c r="I12" s="51">
        <f t="shared" ref="I12:I20" si="1">F12-G12</f>
        <v>0</v>
      </c>
    </row>
    <row r="13" spans="2:9" x14ac:dyDescent="0.25">
      <c r="B13" s="47"/>
      <c r="C13" s="50" t="s">
        <v>132</v>
      </c>
      <c r="D13" s="51">
        <v>0</v>
      </c>
      <c r="E13" s="51">
        <v>0</v>
      </c>
      <c r="F13" s="51">
        <f t="shared" si="0"/>
        <v>0</v>
      </c>
      <c r="G13" s="51">
        <v>0</v>
      </c>
      <c r="H13" s="51">
        <v>0</v>
      </c>
      <c r="I13" s="51">
        <f t="shared" si="1"/>
        <v>0</v>
      </c>
    </row>
    <row r="14" spans="2:9" x14ac:dyDescent="0.25">
      <c r="B14" s="47"/>
      <c r="C14" s="50" t="s">
        <v>133</v>
      </c>
      <c r="D14" s="51">
        <v>0</v>
      </c>
      <c r="E14" s="51">
        <v>0</v>
      </c>
      <c r="F14" s="51">
        <f t="shared" si="0"/>
        <v>0</v>
      </c>
      <c r="G14" s="51">
        <v>0</v>
      </c>
      <c r="H14" s="51">
        <v>0</v>
      </c>
      <c r="I14" s="51">
        <f t="shared" si="1"/>
        <v>0</v>
      </c>
    </row>
    <row r="15" spans="2:9" x14ac:dyDescent="0.25">
      <c r="B15" s="47"/>
      <c r="C15" s="50" t="s">
        <v>134</v>
      </c>
      <c r="D15" s="51">
        <v>0</v>
      </c>
      <c r="E15" s="51">
        <v>0</v>
      </c>
      <c r="F15" s="51">
        <f t="shared" si="0"/>
        <v>0</v>
      </c>
      <c r="G15" s="51">
        <v>0</v>
      </c>
      <c r="H15" s="51">
        <v>0</v>
      </c>
      <c r="I15" s="51">
        <f t="shared" si="1"/>
        <v>0</v>
      </c>
    </row>
    <row r="16" spans="2:9" x14ac:dyDescent="0.25">
      <c r="B16" s="47"/>
      <c r="C16" s="50" t="s">
        <v>135</v>
      </c>
      <c r="D16" s="51">
        <v>0</v>
      </c>
      <c r="E16" s="51">
        <v>0</v>
      </c>
      <c r="F16" s="51">
        <f t="shared" si="0"/>
        <v>0</v>
      </c>
      <c r="G16" s="51">
        <v>0</v>
      </c>
      <c r="H16" s="51">
        <v>0</v>
      </c>
      <c r="I16" s="51">
        <f t="shared" si="1"/>
        <v>0</v>
      </c>
    </row>
    <row r="17" spans="1:10" x14ac:dyDescent="0.25">
      <c r="B17" s="47"/>
      <c r="C17" s="50" t="s">
        <v>136</v>
      </c>
      <c r="D17" s="51">
        <v>0</v>
      </c>
      <c r="E17" s="51">
        <v>0</v>
      </c>
      <c r="F17" s="51">
        <f t="shared" si="0"/>
        <v>0</v>
      </c>
      <c r="G17" s="51">
        <v>0</v>
      </c>
      <c r="H17" s="51">
        <v>0</v>
      </c>
      <c r="I17" s="51">
        <f t="shared" si="1"/>
        <v>0</v>
      </c>
    </row>
    <row r="18" spans="1:10" x14ac:dyDescent="0.25">
      <c r="B18" s="47"/>
      <c r="C18" s="50" t="s">
        <v>137</v>
      </c>
      <c r="D18" s="51">
        <v>0</v>
      </c>
      <c r="E18" s="51">
        <v>0</v>
      </c>
      <c r="F18" s="51">
        <f t="shared" si="0"/>
        <v>0</v>
      </c>
      <c r="G18" s="51">
        <v>0</v>
      </c>
      <c r="H18" s="51">
        <v>0</v>
      </c>
      <c r="I18" s="51">
        <f t="shared" si="1"/>
        <v>0</v>
      </c>
    </row>
    <row r="19" spans="1:10" x14ac:dyDescent="0.25">
      <c r="B19" s="47"/>
      <c r="C19" s="50" t="s">
        <v>138</v>
      </c>
      <c r="D19" s="51">
        <v>0</v>
      </c>
      <c r="E19" s="51">
        <v>0</v>
      </c>
      <c r="F19" s="51">
        <f t="shared" si="0"/>
        <v>0</v>
      </c>
      <c r="G19" s="51">
        <v>0</v>
      </c>
      <c r="H19" s="51">
        <v>0</v>
      </c>
      <c r="I19" s="51">
        <f t="shared" si="1"/>
        <v>0</v>
      </c>
    </row>
    <row r="20" spans="1:10" x14ac:dyDescent="0.25">
      <c r="B20" s="47"/>
      <c r="C20" s="50" t="s">
        <v>180</v>
      </c>
      <c r="D20" s="51">
        <v>44543312</v>
      </c>
      <c r="E20" s="51">
        <v>18156145</v>
      </c>
      <c r="F20" s="51">
        <f t="shared" si="0"/>
        <v>62699457</v>
      </c>
      <c r="G20" s="51">
        <v>41956162</v>
      </c>
      <c r="H20" s="51">
        <v>40298814</v>
      </c>
      <c r="I20" s="51">
        <f t="shared" si="1"/>
        <v>20743295</v>
      </c>
    </row>
    <row r="21" spans="1:10" x14ac:dyDescent="0.25">
      <c r="B21" s="47"/>
      <c r="C21" s="50"/>
      <c r="D21" s="51"/>
      <c r="E21" s="51"/>
      <c r="F21" s="51"/>
      <c r="G21" s="51"/>
      <c r="H21" s="51"/>
      <c r="I21" s="51"/>
    </row>
    <row r="22" spans="1:10" x14ac:dyDescent="0.25">
      <c r="B22" s="47"/>
      <c r="C22" s="50"/>
      <c r="D22" s="51"/>
      <c r="E22" s="51"/>
      <c r="F22" s="51"/>
      <c r="G22" s="51"/>
      <c r="H22" s="51"/>
      <c r="I22" s="51"/>
    </row>
    <row r="23" spans="1:10" x14ac:dyDescent="0.25">
      <c r="B23" s="47"/>
      <c r="C23" s="50"/>
      <c r="D23" s="51"/>
      <c r="E23" s="51"/>
      <c r="F23" s="51"/>
      <c r="G23" s="51"/>
      <c r="H23" s="51"/>
      <c r="I23" s="51"/>
    </row>
    <row r="24" spans="1:10" x14ac:dyDescent="0.25">
      <c r="B24" s="47"/>
      <c r="C24" s="50"/>
      <c r="D24" s="51"/>
      <c r="E24" s="51"/>
      <c r="F24" s="51"/>
      <c r="G24" s="51"/>
      <c r="H24" s="51"/>
      <c r="I24" s="51"/>
    </row>
    <row r="25" spans="1:10" x14ac:dyDescent="0.25">
      <c r="B25" s="47"/>
      <c r="C25" s="50"/>
      <c r="D25" s="51"/>
      <c r="E25" s="51"/>
      <c r="F25" s="51"/>
      <c r="G25" s="51"/>
      <c r="H25" s="51"/>
      <c r="I25" s="51"/>
    </row>
    <row r="26" spans="1:10" x14ac:dyDescent="0.25">
      <c r="B26" s="47"/>
      <c r="C26" s="48"/>
      <c r="D26" s="49"/>
      <c r="E26" s="49"/>
      <c r="F26" s="49"/>
      <c r="G26" s="49"/>
      <c r="H26" s="49"/>
      <c r="I26" s="49"/>
    </row>
    <row r="27" spans="1:10" x14ac:dyDescent="0.25">
      <c r="B27" s="47"/>
      <c r="C27" s="48"/>
      <c r="D27" s="49"/>
      <c r="E27" s="49"/>
      <c r="F27" s="49"/>
      <c r="G27" s="49"/>
      <c r="H27" s="49"/>
      <c r="I27" s="49"/>
    </row>
    <row r="28" spans="1:10" x14ac:dyDescent="0.25">
      <c r="B28" s="47"/>
      <c r="C28" s="48"/>
      <c r="D28" s="49"/>
      <c r="E28" s="49"/>
      <c r="F28" s="49"/>
      <c r="G28" s="49"/>
      <c r="H28" s="49"/>
      <c r="I28" s="49"/>
    </row>
    <row r="29" spans="1:10" x14ac:dyDescent="0.25">
      <c r="B29" s="47"/>
      <c r="C29" s="48"/>
      <c r="D29" s="49"/>
      <c r="E29" s="49"/>
      <c r="F29" s="49"/>
      <c r="G29" s="49"/>
      <c r="H29" s="49"/>
      <c r="I29" s="49"/>
    </row>
    <row r="30" spans="1:10" x14ac:dyDescent="0.25">
      <c r="B30" s="47"/>
      <c r="C30" s="48"/>
      <c r="D30" s="49"/>
      <c r="E30" s="49"/>
      <c r="F30" s="49"/>
      <c r="G30" s="49"/>
      <c r="H30" s="49"/>
      <c r="I30" s="49"/>
    </row>
    <row r="31" spans="1:10" x14ac:dyDescent="0.25">
      <c r="B31" s="47"/>
      <c r="C31" s="48"/>
      <c r="D31" s="49"/>
      <c r="E31" s="49"/>
      <c r="F31" s="49"/>
      <c r="G31" s="49"/>
      <c r="H31" s="49"/>
      <c r="I31" s="49"/>
    </row>
    <row r="32" spans="1:10" s="5" customFormat="1" x14ac:dyDescent="0.25">
      <c r="A32" s="4"/>
      <c r="B32" s="47"/>
      <c r="C32" s="48"/>
      <c r="D32" s="49"/>
      <c r="E32" s="49"/>
      <c r="F32" s="49"/>
      <c r="G32" s="49"/>
      <c r="H32" s="49"/>
      <c r="I32" s="49"/>
      <c r="J32" s="4"/>
    </row>
    <row r="33" spans="2:9" x14ac:dyDescent="0.25">
      <c r="B33" s="54"/>
      <c r="C33" s="55" t="s">
        <v>128</v>
      </c>
      <c r="D33" s="56">
        <f t="shared" ref="D33:I33" si="2">SUM(D11:D32)</f>
        <v>44543312</v>
      </c>
      <c r="E33" s="56">
        <f t="shared" si="2"/>
        <v>18156145</v>
      </c>
      <c r="F33" s="56">
        <f t="shared" si="2"/>
        <v>62699457</v>
      </c>
      <c r="G33" s="56">
        <f t="shared" si="2"/>
        <v>41956162</v>
      </c>
      <c r="H33" s="56">
        <f t="shared" si="2"/>
        <v>40298814</v>
      </c>
      <c r="I33" s="56">
        <f t="shared" si="2"/>
        <v>20743295</v>
      </c>
    </row>
    <row r="34" spans="2:9" x14ac:dyDescent="0.25">
      <c r="B34" s="26"/>
      <c r="C34" s="26"/>
      <c r="D34" s="27"/>
      <c r="E34" s="27"/>
      <c r="F34" s="27"/>
      <c r="G34" s="27"/>
      <c r="H34" s="27"/>
      <c r="I34" s="27"/>
    </row>
    <row r="35" spans="2:9" x14ac:dyDescent="0.25">
      <c r="D35" s="6"/>
      <c r="E35" s="6"/>
      <c r="F35" s="6"/>
      <c r="G35" s="6"/>
      <c r="H35" s="6"/>
      <c r="I35" s="6"/>
    </row>
    <row r="36" spans="2:9" x14ac:dyDescent="0.25">
      <c r="D36" s="6"/>
      <c r="E36" s="6"/>
      <c r="F36" s="6"/>
      <c r="G36" s="6"/>
      <c r="H36" s="6"/>
      <c r="I36" s="6"/>
    </row>
  </sheetData>
  <mergeCells count="8">
    <mergeCell ref="B6:C8"/>
    <mergeCell ref="D6:H6"/>
    <mergeCell ref="I6:I7"/>
    <mergeCell ref="B1:I1"/>
    <mergeCell ref="B3:I3"/>
    <mergeCell ref="B4:I4"/>
    <mergeCell ref="B5:I5"/>
    <mergeCell ref="B2:I2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&amp;R&amp;8Presupuestaria/&amp;P+1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SheetLayoutView="100" workbookViewId="0">
      <selection activeCell="F35" sqref="F35"/>
    </sheetView>
  </sheetViews>
  <sheetFormatPr baseColWidth="10" defaultRowHeight="15" x14ac:dyDescent="0.25"/>
  <cols>
    <col min="1" max="1" width="2.5703125" style="1" customWidth="1"/>
    <col min="2" max="2" width="2" style="3" customWidth="1"/>
    <col min="3" max="3" width="45.85546875" style="3" customWidth="1"/>
    <col min="4" max="9" width="13.140625" style="3" customWidth="1"/>
    <col min="10" max="10" width="3" customWidth="1"/>
  </cols>
  <sheetData>
    <row r="1" spans="2:9" x14ac:dyDescent="0.25">
      <c r="B1" s="149" t="s">
        <v>172</v>
      </c>
      <c r="C1" s="149"/>
      <c r="D1" s="149"/>
      <c r="E1" s="149"/>
      <c r="F1" s="149"/>
      <c r="G1" s="149"/>
      <c r="H1" s="149"/>
      <c r="I1" s="149"/>
    </row>
    <row r="2" spans="2:9" x14ac:dyDescent="0.25">
      <c r="B2" s="149" t="s">
        <v>177</v>
      </c>
      <c r="C2" s="149"/>
      <c r="D2" s="149"/>
      <c r="E2" s="149"/>
      <c r="F2" s="149"/>
      <c r="G2" s="149"/>
      <c r="H2" s="149"/>
      <c r="I2" s="149"/>
    </row>
    <row r="3" spans="2:9" x14ac:dyDescent="0.25">
      <c r="B3" s="149" t="s">
        <v>0</v>
      </c>
      <c r="C3" s="149"/>
      <c r="D3" s="149"/>
      <c r="E3" s="149"/>
      <c r="F3" s="149"/>
      <c r="G3" s="149"/>
      <c r="H3" s="149"/>
      <c r="I3" s="149"/>
    </row>
    <row r="4" spans="2:9" x14ac:dyDescent="0.25">
      <c r="B4" s="149" t="s">
        <v>1</v>
      </c>
      <c r="C4" s="149"/>
      <c r="D4" s="149"/>
      <c r="E4" s="149"/>
      <c r="F4" s="149"/>
      <c r="G4" s="149"/>
      <c r="H4" s="149"/>
      <c r="I4" s="149"/>
    </row>
    <row r="5" spans="2:9" s="1" customFormat="1" x14ac:dyDescent="0.25">
      <c r="B5" s="149" t="s">
        <v>179</v>
      </c>
      <c r="C5" s="149"/>
      <c r="D5" s="149"/>
      <c r="E5" s="149"/>
      <c r="F5" s="149"/>
      <c r="G5" s="149"/>
      <c r="H5" s="149"/>
      <c r="I5" s="149"/>
    </row>
    <row r="6" spans="2:9" ht="6.75" customHeight="1" x14ac:dyDescent="0.25">
      <c r="B6" s="42"/>
      <c r="C6" s="42"/>
      <c r="D6" s="42"/>
      <c r="E6" s="42"/>
      <c r="F6" s="42"/>
      <c r="G6" s="42"/>
      <c r="H6" s="42"/>
      <c r="I6" s="42"/>
    </row>
    <row r="7" spans="2:9" x14ac:dyDescent="0.25">
      <c r="B7" s="146" t="s">
        <v>2</v>
      </c>
      <c r="C7" s="146"/>
      <c r="D7" s="148" t="s">
        <v>3</v>
      </c>
      <c r="E7" s="148"/>
      <c r="F7" s="148"/>
      <c r="G7" s="148"/>
      <c r="H7" s="148"/>
      <c r="I7" s="148" t="s">
        <v>4</v>
      </c>
    </row>
    <row r="8" spans="2:9" ht="45" x14ac:dyDescent="0.25">
      <c r="B8" s="146"/>
      <c r="C8" s="146"/>
      <c r="D8" s="43" t="s">
        <v>5</v>
      </c>
      <c r="E8" s="43" t="s">
        <v>6</v>
      </c>
      <c r="F8" s="43" t="s">
        <v>7</v>
      </c>
      <c r="G8" s="43" t="s">
        <v>8</v>
      </c>
      <c r="H8" s="43" t="s">
        <v>9</v>
      </c>
      <c r="I8" s="148"/>
    </row>
    <row r="9" spans="2:9" x14ac:dyDescent="0.25">
      <c r="B9" s="146"/>
      <c r="C9" s="146"/>
      <c r="D9" s="43">
        <v>1</v>
      </c>
      <c r="E9" s="43">
        <v>2</v>
      </c>
      <c r="F9" s="43" t="s">
        <v>10</v>
      </c>
      <c r="G9" s="43">
        <v>4</v>
      </c>
      <c r="H9" s="43">
        <v>5</v>
      </c>
      <c r="I9" s="43" t="s">
        <v>11</v>
      </c>
    </row>
    <row r="10" spans="2:9" x14ac:dyDescent="0.25">
      <c r="B10" s="117"/>
      <c r="C10" s="118"/>
      <c r="D10" s="119"/>
      <c r="E10" s="119"/>
      <c r="F10" s="119"/>
      <c r="G10" s="119"/>
      <c r="H10" s="119"/>
      <c r="I10" s="119"/>
    </row>
    <row r="11" spans="2:9" x14ac:dyDescent="0.25">
      <c r="B11" s="44"/>
      <c r="C11" s="120"/>
      <c r="D11" s="121"/>
      <c r="E11" s="121"/>
      <c r="F11" s="121"/>
      <c r="G11" s="121"/>
      <c r="H11" s="121"/>
      <c r="I11" s="121"/>
    </row>
    <row r="12" spans="2:9" x14ac:dyDescent="0.25">
      <c r="B12" s="44"/>
      <c r="C12" s="122" t="s">
        <v>12</v>
      </c>
      <c r="D12" s="105">
        <v>44543312</v>
      </c>
      <c r="E12" s="105">
        <v>18098905</v>
      </c>
      <c r="F12" s="105">
        <f>D12+E12</f>
        <v>62642217</v>
      </c>
      <c r="G12" s="105">
        <v>41956162</v>
      </c>
      <c r="H12" s="105">
        <v>40298814</v>
      </c>
      <c r="I12" s="105">
        <f>F12-G12</f>
        <v>20686055</v>
      </c>
    </row>
    <row r="13" spans="2:9" x14ac:dyDescent="0.25">
      <c r="B13" s="44"/>
      <c r="C13" s="122"/>
      <c r="D13" s="105"/>
      <c r="E13" s="105"/>
      <c r="F13" s="105"/>
      <c r="G13" s="105"/>
      <c r="H13" s="105"/>
      <c r="I13" s="105"/>
    </row>
    <row r="14" spans="2:9" x14ac:dyDescent="0.25">
      <c r="B14" s="44"/>
      <c r="C14" s="101"/>
      <c r="D14" s="105"/>
      <c r="E14" s="105"/>
      <c r="F14" s="105"/>
      <c r="G14" s="105"/>
      <c r="H14" s="105"/>
      <c r="I14" s="105"/>
    </row>
    <row r="15" spans="2:9" x14ac:dyDescent="0.25">
      <c r="B15" s="123"/>
      <c r="C15" s="60"/>
      <c r="D15" s="121"/>
      <c r="E15" s="121"/>
      <c r="F15" s="121"/>
      <c r="G15" s="121"/>
      <c r="H15" s="121"/>
      <c r="I15" s="121"/>
    </row>
    <row r="16" spans="2:9" x14ac:dyDescent="0.25">
      <c r="B16" s="123"/>
      <c r="C16" s="124" t="s">
        <v>13</v>
      </c>
      <c r="D16" s="105">
        <v>0</v>
      </c>
      <c r="E16" s="105">
        <v>57240</v>
      </c>
      <c r="F16" s="105">
        <f>D16+E16</f>
        <v>57240</v>
      </c>
      <c r="G16" s="105">
        <v>0</v>
      </c>
      <c r="H16" s="105">
        <v>0</v>
      </c>
      <c r="I16" s="105">
        <f>F16-G16</f>
        <v>57240</v>
      </c>
    </row>
    <row r="17" spans="1:9" x14ac:dyDescent="0.25">
      <c r="B17" s="123"/>
      <c r="C17" s="125"/>
      <c r="D17" s="105"/>
      <c r="E17" s="105"/>
      <c r="F17" s="105"/>
      <c r="G17" s="105"/>
      <c r="H17" s="105"/>
      <c r="I17" s="105"/>
    </row>
    <row r="18" spans="1:9" x14ac:dyDescent="0.25">
      <c r="B18" s="123"/>
      <c r="C18" s="60"/>
      <c r="D18" s="121"/>
      <c r="E18" s="121"/>
      <c r="F18" s="121"/>
      <c r="G18" s="121"/>
      <c r="H18" s="121"/>
      <c r="I18" s="121"/>
    </row>
    <row r="19" spans="1:9" x14ac:dyDescent="0.25">
      <c r="B19" s="123"/>
      <c r="C19" s="124"/>
      <c r="D19" s="105"/>
      <c r="E19" s="105"/>
      <c r="F19" s="105"/>
      <c r="G19" s="105"/>
      <c r="H19" s="105"/>
      <c r="I19" s="105"/>
    </row>
    <row r="20" spans="1:9" ht="22.5" x14ac:dyDescent="0.25">
      <c r="B20" s="123"/>
      <c r="C20" s="122" t="s">
        <v>14</v>
      </c>
      <c r="D20" s="105">
        <v>0</v>
      </c>
      <c r="E20" s="105">
        <v>0</v>
      </c>
      <c r="F20" s="105">
        <f>D20+E20</f>
        <v>0</v>
      </c>
      <c r="G20" s="105">
        <v>0</v>
      </c>
      <c r="H20" s="105">
        <v>0</v>
      </c>
      <c r="I20" s="105">
        <f>F20-G20</f>
        <v>0</v>
      </c>
    </row>
    <row r="21" spans="1:9" x14ac:dyDescent="0.25">
      <c r="B21" s="123"/>
      <c r="C21" s="122"/>
      <c r="D21" s="105"/>
      <c r="E21" s="105"/>
      <c r="F21" s="105"/>
      <c r="G21" s="105"/>
      <c r="H21" s="105"/>
      <c r="I21" s="105"/>
    </row>
    <row r="22" spans="1:9" x14ac:dyDescent="0.25">
      <c r="B22" s="123"/>
      <c r="C22" s="122"/>
      <c r="D22" s="105"/>
      <c r="E22" s="105"/>
      <c r="F22" s="105"/>
      <c r="G22" s="105"/>
      <c r="H22" s="105"/>
      <c r="I22" s="105"/>
    </row>
    <row r="23" spans="1:9" x14ac:dyDescent="0.25">
      <c r="B23" s="123"/>
      <c r="C23" s="122"/>
      <c r="D23" s="105"/>
      <c r="E23" s="105"/>
      <c r="F23" s="105"/>
      <c r="G23" s="105"/>
      <c r="H23" s="105"/>
      <c r="I23" s="105"/>
    </row>
    <row r="24" spans="1:9" x14ac:dyDescent="0.25">
      <c r="B24" s="123"/>
      <c r="C24" s="122" t="s">
        <v>15</v>
      </c>
      <c r="D24" s="105">
        <v>0</v>
      </c>
      <c r="E24" s="105">
        <v>0</v>
      </c>
      <c r="F24" s="105">
        <f>D24+E24</f>
        <v>0</v>
      </c>
      <c r="G24" s="105">
        <v>0</v>
      </c>
      <c r="H24" s="105">
        <v>0</v>
      </c>
      <c r="I24" s="105">
        <f>F24-G24</f>
        <v>0</v>
      </c>
    </row>
    <row r="25" spans="1:9" x14ac:dyDescent="0.25">
      <c r="B25" s="123"/>
      <c r="C25" s="122"/>
      <c r="D25" s="105"/>
      <c r="E25" s="105"/>
      <c r="F25" s="105"/>
      <c r="G25" s="105"/>
      <c r="H25" s="105"/>
      <c r="I25" s="105"/>
    </row>
    <row r="26" spans="1:9" x14ac:dyDescent="0.25">
      <c r="B26" s="123"/>
      <c r="C26" s="122"/>
      <c r="D26" s="105"/>
      <c r="E26" s="105"/>
      <c r="F26" s="105"/>
      <c r="G26" s="105"/>
      <c r="H26" s="105"/>
      <c r="I26" s="105"/>
    </row>
    <row r="27" spans="1:9" x14ac:dyDescent="0.25">
      <c r="B27" s="123"/>
      <c r="C27" s="122"/>
      <c r="D27" s="105"/>
      <c r="E27" s="105"/>
      <c r="F27" s="105"/>
      <c r="G27" s="105"/>
      <c r="H27" s="105"/>
      <c r="I27" s="105"/>
    </row>
    <row r="28" spans="1:9" x14ac:dyDescent="0.25">
      <c r="B28" s="123"/>
      <c r="C28" s="122" t="s">
        <v>16</v>
      </c>
      <c r="D28" s="105">
        <v>0</v>
      </c>
      <c r="E28" s="105">
        <v>0</v>
      </c>
      <c r="F28" s="105">
        <f>D28+E28</f>
        <v>0</v>
      </c>
      <c r="G28" s="105">
        <v>0</v>
      </c>
      <c r="H28" s="105">
        <v>0</v>
      </c>
      <c r="I28" s="105">
        <f>F28-G28</f>
        <v>0</v>
      </c>
    </row>
    <row r="29" spans="1:9" x14ac:dyDescent="0.25">
      <c r="B29" s="123"/>
      <c r="C29" s="122"/>
      <c r="D29" s="105"/>
      <c r="E29" s="105"/>
      <c r="F29" s="105"/>
      <c r="G29" s="105"/>
      <c r="H29" s="105"/>
      <c r="I29" s="105"/>
    </row>
    <row r="30" spans="1:9" x14ac:dyDescent="0.25">
      <c r="B30" s="123"/>
      <c r="C30" s="122"/>
      <c r="D30" s="105"/>
      <c r="E30" s="105"/>
      <c r="F30" s="105"/>
      <c r="G30" s="105"/>
      <c r="H30" s="105"/>
      <c r="I30" s="105"/>
    </row>
    <row r="31" spans="1:9" s="5" customFormat="1" x14ac:dyDescent="0.25">
      <c r="A31" s="4"/>
      <c r="B31" s="126"/>
      <c r="C31" s="127"/>
      <c r="D31" s="128"/>
      <c r="E31" s="128"/>
      <c r="F31" s="128"/>
      <c r="G31" s="128"/>
      <c r="H31" s="128"/>
      <c r="I31" s="128"/>
    </row>
    <row r="32" spans="1:9" x14ac:dyDescent="0.25">
      <c r="B32" s="126"/>
      <c r="C32" s="127" t="s">
        <v>17</v>
      </c>
      <c r="D32" s="129">
        <f t="shared" ref="D32:I32" si="0">SUM(D12:D31)</f>
        <v>44543312</v>
      </c>
      <c r="E32" s="129">
        <f t="shared" si="0"/>
        <v>18156145</v>
      </c>
      <c r="F32" s="129">
        <f t="shared" si="0"/>
        <v>62699457</v>
      </c>
      <c r="G32" s="129">
        <f t="shared" si="0"/>
        <v>41956162</v>
      </c>
      <c r="H32" s="129">
        <f t="shared" si="0"/>
        <v>40298814</v>
      </c>
      <c r="I32" s="129">
        <f t="shared" si="0"/>
        <v>20743295</v>
      </c>
    </row>
    <row r="33" spans="2:9" x14ac:dyDescent="0.25">
      <c r="B33" s="60"/>
      <c r="C33" s="60"/>
      <c r="D33" s="72"/>
      <c r="E33" s="72"/>
      <c r="F33" s="72"/>
      <c r="G33" s="72"/>
      <c r="H33" s="72"/>
      <c r="I33" s="72"/>
    </row>
    <row r="34" spans="2:9" x14ac:dyDescent="0.25">
      <c r="D34" s="6"/>
      <c r="E34" s="6"/>
      <c r="F34" s="6"/>
      <c r="G34" s="6"/>
      <c r="H34" s="6"/>
      <c r="I34" s="6"/>
    </row>
    <row r="36" spans="2:9" x14ac:dyDescent="0.25">
      <c r="D36" s="6"/>
      <c r="E36" s="6"/>
      <c r="F36" s="6"/>
      <c r="G36" s="6"/>
      <c r="H36" s="6"/>
      <c r="I36" s="6"/>
    </row>
  </sheetData>
  <mergeCells count="8"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1" right="0.23622047244094491" top="0.74803149606299213" bottom="0.74803149606299213" header="0" footer="0"/>
  <pageSetup orientation="landscape" horizontalDpi="300" verticalDpi="300" r:id="rId1"/>
  <headerFooter>
    <oddFooter>&amp;R&amp;8Presupuestaria/&amp;P+1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topLeftCell="A10" zoomScaleSheetLayoutView="100" workbookViewId="0">
      <selection activeCell="I37" sqref="I37"/>
    </sheetView>
  </sheetViews>
  <sheetFormatPr baseColWidth="10" defaultRowHeight="15" x14ac:dyDescent="0.25"/>
  <cols>
    <col min="1" max="1" width="2.42578125" style="1" customWidth="1"/>
    <col min="2" max="2" width="4.5703125" style="3" customWidth="1"/>
    <col min="3" max="3" width="57.28515625" style="3" customWidth="1"/>
    <col min="4" max="9" width="12.7109375" style="3" customWidth="1"/>
  </cols>
  <sheetData>
    <row r="1" spans="2:15" x14ac:dyDescent="0.25">
      <c r="B1" s="149" t="s">
        <v>172</v>
      </c>
      <c r="C1" s="149"/>
      <c r="D1" s="149"/>
      <c r="E1" s="149"/>
      <c r="F1" s="149"/>
      <c r="G1" s="149"/>
      <c r="H1" s="149"/>
      <c r="I1" s="149"/>
    </row>
    <row r="2" spans="2:15" x14ac:dyDescent="0.25">
      <c r="B2" s="149" t="s">
        <v>177</v>
      </c>
      <c r="C2" s="149"/>
      <c r="D2" s="149"/>
      <c r="E2" s="149"/>
      <c r="F2" s="149"/>
      <c r="G2" s="149"/>
      <c r="H2" s="149"/>
      <c r="I2" s="149"/>
    </row>
    <row r="3" spans="2:15" x14ac:dyDescent="0.25">
      <c r="B3" s="149" t="s">
        <v>0</v>
      </c>
      <c r="C3" s="149"/>
      <c r="D3" s="149"/>
      <c r="E3" s="149"/>
      <c r="F3" s="149"/>
      <c r="G3" s="149"/>
      <c r="H3" s="149"/>
      <c r="I3" s="149"/>
    </row>
    <row r="4" spans="2:15" x14ac:dyDescent="0.25">
      <c r="B4" s="149" t="s">
        <v>18</v>
      </c>
      <c r="C4" s="149"/>
      <c r="D4" s="149"/>
      <c r="E4" s="149"/>
      <c r="F4" s="149"/>
      <c r="G4" s="149"/>
      <c r="H4" s="149"/>
      <c r="I4" s="149"/>
    </row>
    <row r="5" spans="2:15" s="1" customFormat="1" x14ac:dyDescent="0.25">
      <c r="B5" s="149" t="s">
        <v>179</v>
      </c>
      <c r="C5" s="149"/>
      <c r="D5" s="149"/>
      <c r="E5" s="149"/>
      <c r="F5" s="149"/>
      <c r="G5" s="149"/>
      <c r="H5" s="149"/>
      <c r="I5" s="149"/>
    </row>
    <row r="6" spans="2:15" ht="9" customHeight="1" x14ac:dyDescent="0.25">
      <c r="B6" s="42"/>
      <c r="C6" s="42"/>
      <c r="D6" s="42"/>
      <c r="E6" s="42"/>
      <c r="F6" s="42"/>
      <c r="G6" s="42"/>
      <c r="H6" s="42"/>
      <c r="I6" s="42"/>
    </row>
    <row r="7" spans="2:15" x14ac:dyDescent="0.25">
      <c r="B7" s="146" t="s">
        <v>2</v>
      </c>
      <c r="C7" s="146"/>
      <c r="D7" s="148" t="s">
        <v>19</v>
      </c>
      <c r="E7" s="148"/>
      <c r="F7" s="148"/>
      <c r="G7" s="148"/>
      <c r="H7" s="148"/>
      <c r="I7" s="148" t="s">
        <v>4</v>
      </c>
    </row>
    <row r="8" spans="2:15" ht="33.75" customHeight="1" x14ac:dyDescent="0.25">
      <c r="B8" s="146"/>
      <c r="C8" s="146"/>
      <c r="D8" s="43" t="s">
        <v>5</v>
      </c>
      <c r="E8" s="43" t="s">
        <v>6</v>
      </c>
      <c r="F8" s="43" t="s">
        <v>7</v>
      </c>
      <c r="G8" s="43" t="s">
        <v>8</v>
      </c>
      <c r="H8" s="43" t="s">
        <v>9</v>
      </c>
      <c r="I8" s="148"/>
    </row>
    <row r="9" spans="2:15" ht="13.9" customHeight="1" x14ac:dyDescent="0.25">
      <c r="B9" s="146"/>
      <c r="C9" s="146"/>
      <c r="D9" s="43">
        <v>1</v>
      </c>
      <c r="E9" s="43">
        <v>2</v>
      </c>
      <c r="F9" s="43" t="s">
        <v>10</v>
      </c>
      <c r="G9" s="43">
        <v>4</v>
      </c>
      <c r="H9" s="43">
        <v>5</v>
      </c>
      <c r="I9" s="43" t="s">
        <v>11</v>
      </c>
      <c r="J9" s="7"/>
      <c r="K9" s="7"/>
      <c r="L9" s="7"/>
      <c r="M9" s="7"/>
      <c r="N9" s="7"/>
      <c r="O9" s="7"/>
    </row>
    <row r="10" spans="2:15" ht="13.9" customHeight="1" x14ac:dyDescent="0.25">
      <c r="B10" s="150" t="s">
        <v>20</v>
      </c>
      <c r="C10" s="151"/>
      <c r="D10" s="115">
        <f>SUM(D11:D17)</f>
        <v>21245149</v>
      </c>
      <c r="E10" s="115">
        <f>SUM(E11:E17)+1</f>
        <v>1699076</v>
      </c>
      <c r="F10" s="115">
        <f>D10+E10</f>
        <v>22944225</v>
      </c>
      <c r="G10" s="115">
        <f>SUM(G11:G17)+1</f>
        <v>21977246</v>
      </c>
      <c r="H10" s="115">
        <f>SUM(H11:H17)</f>
        <v>20948298</v>
      </c>
      <c r="I10" s="115">
        <f>F10-G10</f>
        <v>966979</v>
      </c>
    </row>
    <row r="11" spans="2:15" ht="13.9" customHeight="1" x14ac:dyDescent="0.25">
      <c r="B11" s="116"/>
      <c r="C11" s="111" t="s">
        <v>21</v>
      </c>
      <c r="D11" s="105">
        <v>5890044</v>
      </c>
      <c r="E11" s="105">
        <v>476093</v>
      </c>
      <c r="F11" s="105">
        <f t="shared" ref="F11:F37" si="0">D11+E11</f>
        <v>6366137</v>
      </c>
      <c r="G11" s="105">
        <v>5934608</v>
      </c>
      <c r="H11" s="105">
        <v>5938905</v>
      </c>
      <c r="I11" s="105">
        <f t="shared" ref="I11:I37" si="1">F11-G11</f>
        <v>431529</v>
      </c>
    </row>
    <row r="12" spans="2:15" ht="13.9" customHeight="1" x14ac:dyDescent="0.25">
      <c r="B12" s="116"/>
      <c r="C12" s="111" t="s">
        <v>22</v>
      </c>
      <c r="D12" s="105">
        <v>0</v>
      </c>
      <c r="E12" s="105">
        <v>0</v>
      </c>
      <c r="F12" s="105">
        <f t="shared" si="0"/>
        <v>0</v>
      </c>
      <c r="G12" s="105">
        <v>0</v>
      </c>
      <c r="H12" s="105">
        <v>0</v>
      </c>
      <c r="I12" s="105">
        <f t="shared" si="1"/>
        <v>0</v>
      </c>
    </row>
    <row r="13" spans="2:15" ht="13.9" customHeight="1" x14ac:dyDescent="0.25">
      <c r="B13" s="116"/>
      <c r="C13" s="111" t="s">
        <v>23</v>
      </c>
      <c r="D13" s="105">
        <v>1268688</v>
      </c>
      <c r="E13" s="141">
        <v>-37550</v>
      </c>
      <c r="F13" s="105">
        <f t="shared" si="0"/>
        <v>1231138</v>
      </c>
      <c r="G13" s="105">
        <v>1209221</v>
      </c>
      <c r="H13" s="105">
        <v>1209221</v>
      </c>
      <c r="I13" s="105">
        <f t="shared" si="1"/>
        <v>21917</v>
      </c>
    </row>
    <row r="14" spans="2:15" ht="13.9" customHeight="1" x14ac:dyDescent="0.25">
      <c r="B14" s="116"/>
      <c r="C14" s="111" t="s">
        <v>24</v>
      </c>
      <c r="D14" s="105">
        <v>7269808</v>
      </c>
      <c r="E14" s="105">
        <v>416816</v>
      </c>
      <c r="F14" s="105">
        <f t="shared" si="0"/>
        <v>7686624</v>
      </c>
      <c r="G14" s="105">
        <v>7262548</v>
      </c>
      <c r="H14" s="105">
        <v>6229304</v>
      </c>
      <c r="I14" s="105">
        <f t="shared" si="1"/>
        <v>424076</v>
      </c>
    </row>
    <row r="15" spans="2:15" ht="13.9" customHeight="1" x14ac:dyDescent="0.25">
      <c r="B15" s="116"/>
      <c r="C15" s="111" t="s">
        <v>25</v>
      </c>
      <c r="D15" s="105">
        <v>6345897</v>
      </c>
      <c r="E15" s="105">
        <v>1215188</v>
      </c>
      <c r="F15" s="105">
        <f t="shared" si="0"/>
        <v>7561085</v>
      </c>
      <c r="G15" s="105">
        <v>7481962</v>
      </c>
      <c r="H15" s="105">
        <v>7481962</v>
      </c>
      <c r="I15" s="105">
        <f t="shared" si="1"/>
        <v>79123</v>
      </c>
    </row>
    <row r="16" spans="2:15" ht="13.9" customHeight="1" x14ac:dyDescent="0.25">
      <c r="B16" s="116"/>
      <c r="C16" s="111" t="s">
        <v>26</v>
      </c>
      <c r="D16" s="105">
        <v>0</v>
      </c>
      <c r="E16" s="105">
        <v>0</v>
      </c>
      <c r="F16" s="105">
        <f t="shared" si="0"/>
        <v>0</v>
      </c>
      <c r="G16" s="105">
        <v>0</v>
      </c>
      <c r="H16" s="105">
        <v>0</v>
      </c>
      <c r="I16" s="105">
        <f t="shared" si="1"/>
        <v>0</v>
      </c>
    </row>
    <row r="17" spans="2:16" ht="13.9" customHeight="1" x14ac:dyDescent="0.25">
      <c r="B17" s="116"/>
      <c r="C17" s="111" t="s">
        <v>27</v>
      </c>
      <c r="D17" s="105">
        <v>470712</v>
      </c>
      <c r="E17" s="141">
        <v>-371472</v>
      </c>
      <c r="F17" s="105">
        <f t="shared" si="0"/>
        <v>99240</v>
      </c>
      <c r="G17" s="105">
        <v>88906</v>
      </c>
      <c r="H17" s="105">
        <v>88906</v>
      </c>
      <c r="I17" s="105">
        <f>F17-G17-1</f>
        <v>10333</v>
      </c>
      <c r="J17" s="7"/>
      <c r="K17" s="7"/>
      <c r="L17" s="7"/>
      <c r="M17" s="7"/>
      <c r="N17" s="7"/>
      <c r="O17" s="7"/>
    </row>
    <row r="18" spans="2:16" ht="13.9" customHeight="1" x14ac:dyDescent="0.25">
      <c r="B18" s="150" t="s">
        <v>28</v>
      </c>
      <c r="C18" s="151"/>
      <c r="D18" s="46">
        <f>SUM(D19:D27)</f>
        <v>6617907</v>
      </c>
      <c r="E18" s="46">
        <f>SUM(E19:E27)</f>
        <v>5718670</v>
      </c>
      <c r="F18" s="46">
        <f t="shared" si="0"/>
        <v>12336577</v>
      </c>
      <c r="G18" s="46">
        <f>SUM(G19:G27)</f>
        <v>4658363</v>
      </c>
      <c r="H18" s="46">
        <f>SUM(H19:H27)</f>
        <v>4154190</v>
      </c>
      <c r="I18" s="46">
        <f t="shared" si="1"/>
        <v>7678214</v>
      </c>
    </row>
    <row r="19" spans="2:16" ht="18.75" customHeight="1" x14ac:dyDescent="0.25">
      <c r="B19" s="110"/>
      <c r="C19" s="111" t="s">
        <v>29</v>
      </c>
      <c r="D19" s="105">
        <v>675260</v>
      </c>
      <c r="E19" s="105">
        <v>376249</v>
      </c>
      <c r="F19" s="105">
        <f t="shared" si="0"/>
        <v>1051509</v>
      </c>
      <c r="G19" s="105">
        <v>921116</v>
      </c>
      <c r="H19" s="105">
        <v>684856</v>
      </c>
      <c r="I19" s="105">
        <f t="shared" si="1"/>
        <v>130393</v>
      </c>
    </row>
    <row r="20" spans="2:16" ht="13.9" customHeight="1" x14ac:dyDescent="0.25">
      <c r="B20" s="110"/>
      <c r="C20" s="111" t="s">
        <v>30</v>
      </c>
      <c r="D20" s="105">
        <v>7650</v>
      </c>
      <c r="E20" s="105">
        <v>616950</v>
      </c>
      <c r="F20" s="105">
        <f t="shared" si="0"/>
        <v>624600</v>
      </c>
      <c r="G20" s="105">
        <v>434752</v>
      </c>
      <c r="H20" s="105">
        <v>276974</v>
      </c>
      <c r="I20" s="105">
        <f t="shared" si="1"/>
        <v>189848</v>
      </c>
    </row>
    <row r="21" spans="2:16" ht="13.9" customHeight="1" x14ac:dyDescent="0.25">
      <c r="B21" s="110"/>
      <c r="C21" s="111" t="s">
        <v>31</v>
      </c>
      <c r="D21" s="105">
        <v>0</v>
      </c>
      <c r="E21" s="105">
        <v>66851</v>
      </c>
      <c r="F21" s="105">
        <f t="shared" si="0"/>
        <v>66851</v>
      </c>
      <c r="G21" s="105">
        <v>66851</v>
      </c>
      <c r="H21" s="105">
        <v>66851</v>
      </c>
      <c r="I21" s="105">
        <f t="shared" si="1"/>
        <v>0</v>
      </c>
    </row>
    <row r="22" spans="2:16" ht="13.9" customHeight="1" x14ac:dyDescent="0.25">
      <c r="B22" s="110"/>
      <c r="C22" s="111" t="s">
        <v>32</v>
      </c>
      <c r="D22" s="105">
        <v>3667334</v>
      </c>
      <c r="E22" s="141">
        <v>-28329</v>
      </c>
      <c r="F22" s="105">
        <f t="shared" si="0"/>
        <v>3639005</v>
      </c>
      <c r="G22" s="105">
        <v>146220</v>
      </c>
      <c r="H22" s="105">
        <v>140049</v>
      </c>
      <c r="I22" s="105">
        <f t="shared" si="1"/>
        <v>3492785</v>
      </c>
    </row>
    <row r="23" spans="2:16" ht="13.9" customHeight="1" x14ac:dyDescent="0.25">
      <c r="B23" s="110"/>
      <c r="C23" s="111" t="s">
        <v>33</v>
      </c>
      <c r="D23" s="105">
        <v>1011405</v>
      </c>
      <c r="E23" s="141">
        <v>-120664</v>
      </c>
      <c r="F23" s="105">
        <f t="shared" si="0"/>
        <v>890741</v>
      </c>
      <c r="G23" s="105">
        <v>49228</v>
      </c>
      <c r="H23" s="105">
        <v>19865</v>
      </c>
      <c r="I23" s="105">
        <f t="shared" si="1"/>
        <v>841513</v>
      </c>
    </row>
    <row r="24" spans="2:16" ht="13.9" customHeight="1" x14ac:dyDescent="0.25">
      <c r="B24" s="110"/>
      <c r="C24" s="111" t="s">
        <v>34</v>
      </c>
      <c r="D24" s="105">
        <v>1106880</v>
      </c>
      <c r="E24" s="141">
        <v>-301956</v>
      </c>
      <c r="F24" s="105">
        <f t="shared" si="0"/>
        <v>804924</v>
      </c>
      <c r="G24" s="105">
        <v>706715</v>
      </c>
      <c r="H24" s="105">
        <v>702964</v>
      </c>
      <c r="I24" s="105">
        <f>F24-G24-1</f>
        <v>98208</v>
      </c>
    </row>
    <row r="25" spans="2:16" ht="13.9" customHeight="1" x14ac:dyDescent="0.25">
      <c r="B25" s="110"/>
      <c r="C25" s="111" t="s">
        <v>35</v>
      </c>
      <c r="D25" s="105">
        <v>0</v>
      </c>
      <c r="E25" s="105">
        <v>5110320</v>
      </c>
      <c r="F25" s="105">
        <f t="shared" si="0"/>
        <v>5110320</v>
      </c>
      <c r="G25" s="105">
        <v>2253225</v>
      </c>
      <c r="H25" s="105">
        <v>2206102</v>
      </c>
      <c r="I25" s="105">
        <f t="shared" si="1"/>
        <v>2857095</v>
      </c>
    </row>
    <row r="26" spans="2:16" ht="13.9" customHeight="1" x14ac:dyDescent="0.25">
      <c r="B26" s="110"/>
      <c r="C26" s="111" t="s">
        <v>36</v>
      </c>
      <c r="D26" s="105">
        <v>0</v>
      </c>
      <c r="E26" s="105">
        <v>0</v>
      </c>
      <c r="F26" s="105">
        <f t="shared" si="0"/>
        <v>0</v>
      </c>
      <c r="G26" s="105">
        <v>0</v>
      </c>
      <c r="H26" s="105">
        <v>0</v>
      </c>
      <c r="I26" s="105">
        <f t="shared" si="1"/>
        <v>0</v>
      </c>
    </row>
    <row r="27" spans="2:16" ht="13.9" customHeight="1" x14ac:dyDescent="0.25">
      <c r="B27" s="110"/>
      <c r="C27" s="111" t="s">
        <v>37</v>
      </c>
      <c r="D27" s="105">
        <v>149378</v>
      </c>
      <c r="E27" s="143">
        <v>-751</v>
      </c>
      <c r="F27" s="105">
        <f t="shared" si="0"/>
        <v>148627</v>
      </c>
      <c r="G27" s="105">
        <v>80256</v>
      </c>
      <c r="H27" s="105">
        <v>56529</v>
      </c>
      <c r="I27" s="105">
        <f t="shared" si="1"/>
        <v>68371</v>
      </c>
      <c r="J27" s="7"/>
      <c r="K27" s="7"/>
      <c r="L27" s="7"/>
      <c r="M27" s="7"/>
      <c r="N27" s="7"/>
      <c r="O27" s="7"/>
      <c r="P27" s="7"/>
    </row>
    <row r="28" spans="2:16" ht="13.9" customHeight="1" x14ac:dyDescent="0.25">
      <c r="B28" s="150" t="s">
        <v>38</v>
      </c>
      <c r="C28" s="151"/>
      <c r="D28" s="46">
        <f>SUM(D29:D37)</f>
        <v>10244256</v>
      </c>
      <c r="E28" s="142">
        <f>SUM(E29:E37)-1</f>
        <v>-75909</v>
      </c>
      <c r="F28" s="46">
        <f t="shared" si="0"/>
        <v>10168347</v>
      </c>
      <c r="G28" s="46">
        <f>SUM(G29:G37)</f>
        <v>3289148</v>
      </c>
      <c r="H28" s="46">
        <f>SUM(H29:H37)+1</f>
        <v>3188651</v>
      </c>
      <c r="I28" s="46">
        <f t="shared" si="1"/>
        <v>6879199</v>
      </c>
    </row>
    <row r="29" spans="2:16" ht="13.9" customHeight="1" x14ac:dyDescent="0.25">
      <c r="B29" s="110"/>
      <c r="C29" s="111" t="s">
        <v>39</v>
      </c>
      <c r="D29" s="105">
        <v>9067018</v>
      </c>
      <c r="E29" s="141">
        <v>-1120822</v>
      </c>
      <c r="F29" s="105">
        <f t="shared" si="0"/>
        <v>7946196</v>
      </c>
      <c r="G29" s="105">
        <v>1563284</v>
      </c>
      <c r="H29" s="105">
        <v>1553093</v>
      </c>
      <c r="I29" s="105">
        <f t="shared" si="1"/>
        <v>6382912</v>
      </c>
    </row>
    <row r="30" spans="2:16" ht="13.9" customHeight="1" x14ac:dyDescent="0.25">
      <c r="B30" s="110"/>
      <c r="C30" s="111" t="s">
        <v>40</v>
      </c>
      <c r="D30" s="105">
        <v>68120</v>
      </c>
      <c r="E30" s="105">
        <v>31731</v>
      </c>
      <c r="F30" s="105">
        <f t="shared" si="0"/>
        <v>99851</v>
      </c>
      <c r="G30" s="105">
        <v>37199</v>
      </c>
      <c r="H30" s="105">
        <v>37199</v>
      </c>
      <c r="I30" s="105">
        <f>F30-G30+1</f>
        <v>62653</v>
      </c>
    </row>
    <row r="31" spans="2:16" ht="13.9" customHeight="1" x14ac:dyDescent="0.25">
      <c r="B31" s="110"/>
      <c r="C31" s="111" t="s">
        <v>41</v>
      </c>
      <c r="D31" s="105">
        <v>473400</v>
      </c>
      <c r="E31" s="105">
        <v>302079</v>
      </c>
      <c r="F31" s="105">
        <v>775479</v>
      </c>
      <c r="G31" s="105">
        <v>654487</v>
      </c>
      <c r="H31" s="105">
        <v>615487</v>
      </c>
      <c r="I31" s="105">
        <f>F31-G31</f>
        <v>120992</v>
      </c>
    </row>
    <row r="32" spans="2:16" ht="13.9" customHeight="1" x14ac:dyDescent="0.25">
      <c r="B32" s="110"/>
      <c r="C32" s="111" t="s">
        <v>42</v>
      </c>
      <c r="D32" s="105">
        <v>378334</v>
      </c>
      <c r="E32" s="105">
        <v>5614</v>
      </c>
      <c r="F32" s="105">
        <f t="shared" si="0"/>
        <v>383948</v>
      </c>
      <c r="G32" s="105">
        <v>375761</v>
      </c>
      <c r="H32" s="105">
        <v>376341</v>
      </c>
      <c r="I32" s="105">
        <f>F32-G32-1</f>
        <v>8186</v>
      </c>
    </row>
    <row r="33" spans="2:9" ht="13.9" customHeight="1" x14ac:dyDescent="0.25">
      <c r="B33" s="110"/>
      <c r="C33" s="111" t="s">
        <v>43</v>
      </c>
      <c r="D33" s="105">
        <v>257384</v>
      </c>
      <c r="E33" s="105">
        <v>87</v>
      </c>
      <c r="F33" s="105">
        <f t="shared" si="0"/>
        <v>257471</v>
      </c>
      <c r="G33" s="105">
        <v>165831</v>
      </c>
      <c r="H33" s="105">
        <v>118537</v>
      </c>
      <c r="I33" s="105">
        <f t="shared" si="1"/>
        <v>91640</v>
      </c>
    </row>
    <row r="34" spans="2:9" ht="13.9" customHeight="1" x14ac:dyDescent="0.25">
      <c r="B34" s="10"/>
      <c r="C34" s="8" t="s">
        <v>44</v>
      </c>
      <c r="D34" s="2">
        <v>0</v>
      </c>
      <c r="E34" s="2">
        <v>11043</v>
      </c>
      <c r="F34" s="2">
        <f t="shared" si="0"/>
        <v>11043</v>
      </c>
      <c r="G34" s="2">
        <v>11043</v>
      </c>
      <c r="H34" s="2">
        <v>11043</v>
      </c>
      <c r="I34" s="2">
        <f t="shared" si="1"/>
        <v>0</v>
      </c>
    </row>
    <row r="35" spans="2:9" ht="13.9" customHeight="1" x14ac:dyDescent="0.25">
      <c r="B35" s="10"/>
      <c r="C35" s="8" t="s">
        <v>45</v>
      </c>
      <c r="D35" s="2">
        <v>0</v>
      </c>
      <c r="E35" s="2">
        <v>391197</v>
      </c>
      <c r="F35" s="2">
        <v>391197</v>
      </c>
      <c r="G35" s="2">
        <v>333788</v>
      </c>
      <c r="H35" s="2">
        <v>329407</v>
      </c>
      <c r="I35" s="2">
        <f t="shared" si="1"/>
        <v>57409</v>
      </c>
    </row>
    <row r="36" spans="2:9" ht="13.9" customHeight="1" x14ac:dyDescent="0.25">
      <c r="B36" s="10"/>
      <c r="C36" s="8" t="s">
        <v>46</v>
      </c>
      <c r="D36" s="2">
        <v>0</v>
      </c>
      <c r="E36" s="2">
        <v>0</v>
      </c>
      <c r="F36" s="2">
        <f t="shared" si="0"/>
        <v>0</v>
      </c>
      <c r="G36" s="2">
        <v>0</v>
      </c>
      <c r="H36" s="2">
        <v>0</v>
      </c>
      <c r="I36" s="2">
        <f t="shared" si="1"/>
        <v>0</v>
      </c>
    </row>
    <row r="37" spans="2:9" x14ac:dyDescent="0.25">
      <c r="B37" s="10"/>
      <c r="C37" s="8" t="s">
        <v>47</v>
      </c>
      <c r="D37" s="2">
        <v>0</v>
      </c>
      <c r="E37" s="2">
        <v>303163</v>
      </c>
      <c r="F37" s="2">
        <f t="shared" si="0"/>
        <v>303163</v>
      </c>
      <c r="G37" s="2">
        <v>147755</v>
      </c>
      <c r="H37" s="2">
        <v>147543</v>
      </c>
      <c r="I37" s="2">
        <f t="shared" si="1"/>
        <v>155408</v>
      </c>
    </row>
    <row r="38" spans="2:9" x14ac:dyDescent="0.25">
      <c r="B38" s="11"/>
      <c r="C38" s="12" t="s">
        <v>48</v>
      </c>
      <c r="D38" s="13">
        <f t="shared" ref="D38:I38" si="2">+D28+D18+D10</f>
        <v>38107312</v>
      </c>
      <c r="E38" s="13">
        <f t="shared" si="2"/>
        <v>7341837</v>
      </c>
      <c r="F38" s="13">
        <f t="shared" si="2"/>
        <v>45449149</v>
      </c>
      <c r="G38" s="13">
        <f t="shared" si="2"/>
        <v>29924757</v>
      </c>
      <c r="H38" s="13">
        <f t="shared" si="2"/>
        <v>28291139</v>
      </c>
      <c r="I38" s="13">
        <f t="shared" si="2"/>
        <v>15524392</v>
      </c>
    </row>
  </sheetData>
  <mergeCells count="11">
    <mergeCell ref="B2:I2"/>
    <mergeCell ref="B10:C10"/>
    <mergeCell ref="B18:C18"/>
    <mergeCell ref="B28:C28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93" orientation="landscape" horizontalDpi="300" verticalDpi="300" r:id="rId1"/>
  <headerFooter>
    <oddFooter>&amp;R&amp;8Presupuestaria/&amp;P+1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topLeftCell="A10" zoomScaleSheetLayoutView="100" workbookViewId="0">
      <selection activeCell="F21" sqref="F21"/>
    </sheetView>
  </sheetViews>
  <sheetFormatPr baseColWidth="10" defaultRowHeight="15" x14ac:dyDescent="0.25"/>
  <cols>
    <col min="1" max="1" width="2.42578125" style="1" customWidth="1"/>
    <col min="2" max="2" width="4.5703125" style="3" customWidth="1"/>
    <col min="3" max="3" width="57.28515625" style="3" customWidth="1"/>
    <col min="4" max="9" width="12.7109375" style="3" customWidth="1"/>
  </cols>
  <sheetData>
    <row r="1" spans="2:15" s="1" customFormat="1" ht="18" customHeight="1" x14ac:dyDescent="0.25">
      <c r="B1" s="149" t="s">
        <v>172</v>
      </c>
      <c r="C1" s="149"/>
      <c r="D1" s="149"/>
      <c r="E1" s="149"/>
      <c r="F1" s="149"/>
      <c r="G1" s="149"/>
      <c r="H1" s="149"/>
      <c r="I1" s="149"/>
    </row>
    <row r="2" spans="2:15" s="1" customFormat="1" ht="18" customHeight="1" x14ac:dyDescent="0.25">
      <c r="B2" s="149" t="s">
        <v>177</v>
      </c>
      <c r="C2" s="149"/>
      <c r="D2" s="149"/>
      <c r="E2" s="149"/>
      <c r="F2" s="149"/>
      <c r="G2" s="149"/>
      <c r="H2" s="149"/>
      <c r="I2" s="149"/>
    </row>
    <row r="3" spans="2:15" s="1" customFormat="1" ht="18" customHeight="1" x14ac:dyDescent="0.25">
      <c r="B3" s="149" t="s">
        <v>0</v>
      </c>
      <c r="C3" s="149"/>
      <c r="D3" s="149"/>
      <c r="E3" s="149"/>
      <c r="F3" s="149"/>
      <c r="G3" s="149"/>
      <c r="H3" s="149"/>
      <c r="I3" s="149"/>
    </row>
    <row r="4" spans="2:15" s="1" customFormat="1" ht="18" customHeight="1" x14ac:dyDescent="0.25">
      <c r="B4" s="149" t="s">
        <v>18</v>
      </c>
      <c r="C4" s="149"/>
      <c r="D4" s="149"/>
      <c r="E4" s="149"/>
      <c r="F4" s="149"/>
      <c r="G4" s="149"/>
      <c r="H4" s="149"/>
      <c r="I4" s="149"/>
    </row>
    <row r="5" spans="2:15" s="1" customFormat="1" x14ac:dyDescent="0.25">
      <c r="B5" s="149" t="s">
        <v>179</v>
      </c>
      <c r="C5" s="149"/>
      <c r="D5" s="149"/>
      <c r="E5" s="149"/>
      <c r="F5" s="149"/>
      <c r="G5" s="149"/>
      <c r="H5" s="149"/>
      <c r="I5" s="149"/>
    </row>
    <row r="6" spans="2:15" s="1" customFormat="1" ht="6.75" customHeight="1" x14ac:dyDescent="0.25">
      <c r="B6" s="42"/>
      <c r="C6" s="42"/>
      <c r="D6" s="42"/>
      <c r="E6" s="42"/>
      <c r="F6" s="42"/>
      <c r="G6" s="42"/>
      <c r="H6" s="42"/>
      <c r="I6" s="42"/>
    </row>
    <row r="7" spans="2:15" s="1" customFormat="1" x14ac:dyDescent="0.25">
      <c r="B7" s="146" t="s">
        <v>2</v>
      </c>
      <c r="C7" s="146"/>
      <c r="D7" s="148" t="s">
        <v>19</v>
      </c>
      <c r="E7" s="148"/>
      <c r="F7" s="148"/>
      <c r="G7" s="148"/>
      <c r="H7" s="148"/>
      <c r="I7" s="148" t="s">
        <v>4</v>
      </c>
    </row>
    <row r="8" spans="2:15" s="1" customFormat="1" ht="38.25" customHeight="1" x14ac:dyDescent="0.25">
      <c r="B8" s="146"/>
      <c r="C8" s="146"/>
      <c r="D8" s="43" t="s">
        <v>5</v>
      </c>
      <c r="E8" s="43" t="s">
        <v>6</v>
      </c>
      <c r="F8" s="43" t="s">
        <v>7</v>
      </c>
      <c r="G8" s="43" t="s">
        <v>8</v>
      </c>
      <c r="H8" s="43" t="s">
        <v>9</v>
      </c>
      <c r="I8" s="148"/>
    </row>
    <row r="9" spans="2:15" s="1" customFormat="1" ht="15" customHeight="1" x14ac:dyDescent="0.25">
      <c r="B9" s="146"/>
      <c r="C9" s="146"/>
      <c r="D9" s="43">
        <v>1</v>
      </c>
      <c r="E9" s="43">
        <v>2</v>
      </c>
      <c r="F9" s="43" t="s">
        <v>10</v>
      </c>
      <c r="G9" s="43">
        <v>4</v>
      </c>
      <c r="H9" s="43">
        <v>5</v>
      </c>
      <c r="I9" s="43" t="s">
        <v>11</v>
      </c>
      <c r="J9" s="14"/>
      <c r="K9" s="14"/>
      <c r="L9" s="14"/>
      <c r="M9" s="14"/>
      <c r="N9" s="14"/>
      <c r="O9" s="14"/>
    </row>
    <row r="10" spans="2:15" s="1" customFormat="1" ht="15" customHeight="1" x14ac:dyDescent="0.25">
      <c r="B10" s="152" t="s">
        <v>49</v>
      </c>
      <c r="C10" s="152"/>
      <c r="D10" s="115">
        <f>SUM(D11:D19)</f>
        <v>6436000</v>
      </c>
      <c r="E10" s="115">
        <f>SUM(E11:E19)</f>
        <v>10757069</v>
      </c>
      <c r="F10" s="115">
        <f>D10+E10</f>
        <v>17193069</v>
      </c>
      <c r="G10" s="115">
        <f>SUM(G11:G19)</f>
        <v>12031404</v>
      </c>
      <c r="H10" s="115">
        <f>SUM(H11:H19)</f>
        <v>12007675</v>
      </c>
      <c r="I10" s="115">
        <f>F10-G10</f>
        <v>5161665</v>
      </c>
    </row>
    <row r="11" spans="2:15" s="1" customFormat="1" ht="15" customHeight="1" x14ac:dyDescent="0.25">
      <c r="B11" s="110"/>
      <c r="C11" s="111" t="s">
        <v>50</v>
      </c>
      <c r="D11" s="105">
        <v>0</v>
      </c>
      <c r="E11" s="105">
        <v>500000</v>
      </c>
      <c r="F11" s="105">
        <f t="shared" ref="F11:F33" si="0">D11+E11</f>
        <v>500000</v>
      </c>
      <c r="G11" s="105">
        <v>0</v>
      </c>
      <c r="H11" s="105">
        <v>0</v>
      </c>
      <c r="I11" s="105">
        <f t="shared" ref="I11:I33" si="1">F11-G11</f>
        <v>500000</v>
      </c>
    </row>
    <row r="12" spans="2:15" s="1" customFormat="1" ht="15" customHeight="1" x14ac:dyDescent="0.25">
      <c r="B12" s="110"/>
      <c r="C12" s="111" t="s">
        <v>51</v>
      </c>
      <c r="D12" s="105">
        <v>0</v>
      </c>
      <c r="E12" s="105">
        <v>0</v>
      </c>
      <c r="F12" s="105">
        <f t="shared" si="0"/>
        <v>0</v>
      </c>
      <c r="G12" s="105">
        <v>0</v>
      </c>
      <c r="H12" s="105">
        <v>0</v>
      </c>
      <c r="I12" s="105">
        <f t="shared" si="1"/>
        <v>0</v>
      </c>
    </row>
    <row r="13" spans="2:15" s="1" customFormat="1" ht="15" customHeight="1" x14ac:dyDescent="0.25">
      <c r="B13" s="110"/>
      <c r="C13" s="111" t="s">
        <v>52</v>
      </c>
      <c r="D13" s="105">
        <v>0</v>
      </c>
      <c r="E13" s="105">
        <v>0</v>
      </c>
      <c r="F13" s="105">
        <f t="shared" si="0"/>
        <v>0</v>
      </c>
      <c r="G13" s="105">
        <v>0</v>
      </c>
      <c r="H13" s="105">
        <v>0</v>
      </c>
      <c r="I13" s="105">
        <f t="shared" si="1"/>
        <v>0</v>
      </c>
    </row>
    <row r="14" spans="2:15" s="1" customFormat="1" ht="15" customHeight="1" x14ac:dyDescent="0.25">
      <c r="B14" s="110"/>
      <c r="C14" s="111" t="s">
        <v>53</v>
      </c>
      <c r="D14" s="105">
        <v>6436000</v>
      </c>
      <c r="E14" s="105">
        <v>10257069</v>
      </c>
      <c r="F14" s="105">
        <f t="shared" si="0"/>
        <v>16693069</v>
      </c>
      <c r="G14" s="105">
        <v>12031404</v>
      </c>
      <c r="H14" s="105">
        <v>12007675</v>
      </c>
      <c r="I14" s="105">
        <f t="shared" si="1"/>
        <v>4661665</v>
      </c>
    </row>
    <row r="15" spans="2:15" s="1" customFormat="1" ht="15" customHeight="1" x14ac:dyDescent="0.25">
      <c r="B15" s="110"/>
      <c r="C15" s="111" t="s">
        <v>15</v>
      </c>
      <c r="D15" s="105">
        <v>0</v>
      </c>
      <c r="E15" s="105">
        <v>0</v>
      </c>
      <c r="F15" s="105">
        <f t="shared" si="0"/>
        <v>0</v>
      </c>
      <c r="G15" s="105">
        <v>0</v>
      </c>
      <c r="H15" s="105">
        <v>0</v>
      </c>
      <c r="I15" s="105">
        <f t="shared" si="1"/>
        <v>0</v>
      </c>
    </row>
    <row r="16" spans="2:15" s="1" customFormat="1" ht="15" customHeight="1" x14ac:dyDescent="0.25">
      <c r="B16" s="110"/>
      <c r="C16" s="111" t="s">
        <v>54</v>
      </c>
      <c r="D16" s="105">
        <v>0</v>
      </c>
      <c r="E16" s="105">
        <v>0</v>
      </c>
      <c r="F16" s="105">
        <f t="shared" si="0"/>
        <v>0</v>
      </c>
      <c r="G16" s="105">
        <v>0</v>
      </c>
      <c r="H16" s="105">
        <v>0</v>
      </c>
      <c r="I16" s="105">
        <f t="shared" si="1"/>
        <v>0</v>
      </c>
    </row>
    <row r="17" spans="2:16" s="1" customFormat="1" ht="15" customHeight="1" x14ac:dyDescent="0.25">
      <c r="B17" s="110"/>
      <c r="C17" s="111" t="s">
        <v>55</v>
      </c>
      <c r="D17" s="105">
        <v>0</v>
      </c>
      <c r="E17" s="105">
        <v>0</v>
      </c>
      <c r="F17" s="105">
        <f t="shared" si="0"/>
        <v>0</v>
      </c>
      <c r="G17" s="105">
        <v>0</v>
      </c>
      <c r="H17" s="105">
        <v>0</v>
      </c>
      <c r="I17" s="105">
        <f t="shared" si="1"/>
        <v>0</v>
      </c>
    </row>
    <row r="18" spans="2:16" s="1" customFormat="1" ht="15" customHeight="1" x14ac:dyDescent="0.25">
      <c r="B18" s="110"/>
      <c r="C18" s="111" t="s">
        <v>56</v>
      </c>
      <c r="D18" s="105">
        <v>0</v>
      </c>
      <c r="E18" s="105">
        <v>0</v>
      </c>
      <c r="F18" s="105">
        <f t="shared" si="0"/>
        <v>0</v>
      </c>
      <c r="G18" s="105">
        <v>0</v>
      </c>
      <c r="H18" s="105">
        <v>0</v>
      </c>
      <c r="I18" s="105">
        <f t="shared" si="1"/>
        <v>0</v>
      </c>
    </row>
    <row r="19" spans="2:16" s="1" customFormat="1" ht="15" customHeight="1" x14ac:dyDescent="0.25">
      <c r="B19" s="110"/>
      <c r="C19" s="111" t="s">
        <v>57</v>
      </c>
      <c r="D19" s="105">
        <v>0</v>
      </c>
      <c r="E19" s="105">
        <v>0</v>
      </c>
      <c r="F19" s="105">
        <f t="shared" si="0"/>
        <v>0</v>
      </c>
      <c r="G19" s="105">
        <v>0</v>
      </c>
      <c r="H19" s="105">
        <v>0</v>
      </c>
      <c r="I19" s="105">
        <f t="shared" si="1"/>
        <v>0</v>
      </c>
      <c r="J19" s="14"/>
      <c r="K19" s="14"/>
      <c r="L19" s="14"/>
      <c r="M19" s="14"/>
      <c r="N19" s="14"/>
      <c r="O19" s="14"/>
      <c r="P19" s="14"/>
    </row>
    <row r="20" spans="2:16" s="1" customFormat="1" ht="15" customHeight="1" x14ac:dyDescent="0.25">
      <c r="B20" s="150" t="s">
        <v>58</v>
      </c>
      <c r="C20" s="151"/>
      <c r="D20" s="46">
        <f>SUM(D21:D29)</f>
        <v>0</v>
      </c>
      <c r="E20" s="46">
        <f>SUM(E21:E29)</f>
        <v>57240</v>
      </c>
      <c r="F20" s="46">
        <f t="shared" si="0"/>
        <v>57240</v>
      </c>
      <c r="G20" s="46">
        <f>SUM(G21:G29)</f>
        <v>0</v>
      </c>
      <c r="H20" s="46">
        <f>SUM(H21:H29)</f>
        <v>0</v>
      </c>
      <c r="I20" s="46">
        <f t="shared" si="1"/>
        <v>57240</v>
      </c>
    </row>
    <row r="21" spans="2:16" s="1" customFormat="1" ht="15" customHeight="1" x14ac:dyDescent="0.25">
      <c r="B21" s="110"/>
      <c r="C21" s="111" t="s">
        <v>59</v>
      </c>
      <c r="D21" s="105">
        <v>0</v>
      </c>
      <c r="E21" s="105">
        <v>57240</v>
      </c>
      <c r="F21" s="105">
        <f t="shared" si="0"/>
        <v>57240</v>
      </c>
      <c r="G21" s="105">
        <v>0</v>
      </c>
      <c r="H21" s="105">
        <v>0</v>
      </c>
      <c r="I21" s="105">
        <f t="shared" si="1"/>
        <v>57240</v>
      </c>
    </row>
    <row r="22" spans="2:16" s="1" customFormat="1" ht="15" customHeight="1" x14ac:dyDescent="0.25">
      <c r="B22" s="110"/>
      <c r="C22" s="111" t="s">
        <v>60</v>
      </c>
      <c r="D22" s="105">
        <v>0</v>
      </c>
      <c r="E22" s="105">
        <v>0</v>
      </c>
      <c r="F22" s="105">
        <f t="shared" si="0"/>
        <v>0</v>
      </c>
      <c r="G22" s="105">
        <v>0</v>
      </c>
      <c r="H22" s="105">
        <v>0</v>
      </c>
      <c r="I22" s="105">
        <f t="shared" si="1"/>
        <v>0</v>
      </c>
    </row>
    <row r="23" spans="2:16" s="1" customFormat="1" ht="15" customHeight="1" x14ac:dyDescent="0.25">
      <c r="B23" s="110"/>
      <c r="C23" s="111" t="s">
        <v>61</v>
      </c>
      <c r="D23" s="105">
        <v>0</v>
      </c>
      <c r="E23" s="105">
        <v>0</v>
      </c>
      <c r="F23" s="105">
        <f t="shared" si="0"/>
        <v>0</v>
      </c>
      <c r="G23" s="105">
        <v>0</v>
      </c>
      <c r="H23" s="105">
        <v>0</v>
      </c>
      <c r="I23" s="105">
        <f t="shared" si="1"/>
        <v>0</v>
      </c>
    </row>
    <row r="24" spans="2:16" s="1" customFormat="1" ht="15" customHeight="1" x14ac:dyDescent="0.25">
      <c r="B24" s="110"/>
      <c r="C24" s="111" t="s">
        <v>62</v>
      </c>
      <c r="D24" s="105">
        <v>0</v>
      </c>
      <c r="E24" s="105">
        <v>0</v>
      </c>
      <c r="F24" s="105">
        <f t="shared" si="0"/>
        <v>0</v>
      </c>
      <c r="G24" s="105">
        <v>0</v>
      </c>
      <c r="H24" s="105">
        <v>0</v>
      </c>
      <c r="I24" s="105">
        <f t="shared" si="1"/>
        <v>0</v>
      </c>
    </row>
    <row r="25" spans="2:16" s="1" customFormat="1" ht="15" customHeight="1" x14ac:dyDescent="0.25">
      <c r="B25" s="110"/>
      <c r="C25" s="111" t="s">
        <v>63</v>
      </c>
      <c r="D25" s="105">
        <v>0</v>
      </c>
      <c r="E25" s="105">
        <v>0</v>
      </c>
      <c r="F25" s="105">
        <f t="shared" si="0"/>
        <v>0</v>
      </c>
      <c r="G25" s="105">
        <v>0</v>
      </c>
      <c r="H25" s="105">
        <v>0</v>
      </c>
      <c r="I25" s="105">
        <f t="shared" si="1"/>
        <v>0</v>
      </c>
    </row>
    <row r="26" spans="2:16" s="1" customFormat="1" ht="15" customHeight="1" x14ac:dyDescent="0.25">
      <c r="B26" s="110"/>
      <c r="C26" s="111" t="s">
        <v>64</v>
      </c>
      <c r="D26" s="105">
        <v>0</v>
      </c>
      <c r="E26" s="105">
        <v>0</v>
      </c>
      <c r="F26" s="105">
        <f t="shared" si="0"/>
        <v>0</v>
      </c>
      <c r="G26" s="105">
        <v>0</v>
      </c>
      <c r="H26" s="105">
        <v>0</v>
      </c>
      <c r="I26" s="105">
        <f t="shared" si="1"/>
        <v>0</v>
      </c>
    </row>
    <row r="27" spans="2:16" s="1" customFormat="1" ht="15" customHeight="1" x14ac:dyDescent="0.25">
      <c r="B27" s="110"/>
      <c r="C27" s="111" t="s">
        <v>65</v>
      </c>
      <c r="D27" s="105">
        <v>0</v>
      </c>
      <c r="E27" s="105">
        <v>0</v>
      </c>
      <c r="F27" s="105">
        <f t="shared" si="0"/>
        <v>0</v>
      </c>
      <c r="G27" s="105">
        <v>0</v>
      </c>
      <c r="H27" s="105">
        <v>0</v>
      </c>
      <c r="I27" s="105">
        <f t="shared" si="1"/>
        <v>0</v>
      </c>
    </row>
    <row r="28" spans="2:16" s="1" customFormat="1" ht="15" customHeight="1" x14ac:dyDescent="0.25">
      <c r="B28" s="110"/>
      <c r="C28" s="111" t="s">
        <v>66</v>
      </c>
      <c r="D28" s="105">
        <v>0</v>
      </c>
      <c r="E28" s="105">
        <v>0</v>
      </c>
      <c r="F28" s="105">
        <f t="shared" si="0"/>
        <v>0</v>
      </c>
      <c r="G28" s="105">
        <v>0</v>
      </c>
      <c r="H28" s="105">
        <v>0</v>
      </c>
      <c r="I28" s="105">
        <f t="shared" si="1"/>
        <v>0</v>
      </c>
    </row>
    <row r="29" spans="2:16" s="1" customFormat="1" ht="15" customHeight="1" x14ac:dyDescent="0.25">
      <c r="B29" s="110"/>
      <c r="C29" s="111" t="s">
        <v>67</v>
      </c>
      <c r="D29" s="105">
        <v>0</v>
      </c>
      <c r="E29" s="105">
        <v>0</v>
      </c>
      <c r="F29" s="105">
        <f t="shared" si="0"/>
        <v>0</v>
      </c>
      <c r="G29" s="105">
        <v>0</v>
      </c>
      <c r="H29" s="105">
        <v>0</v>
      </c>
      <c r="I29" s="105">
        <f t="shared" si="1"/>
        <v>0</v>
      </c>
      <c r="J29" s="14"/>
      <c r="K29" s="14"/>
      <c r="L29" s="14"/>
      <c r="M29" s="14"/>
      <c r="N29" s="14"/>
      <c r="O29" s="14"/>
    </row>
    <row r="30" spans="2:16" s="1" customFormat="1" ht="15" customHeight="1" x14ac:dyDescent="0.25">
      <c r="B30" s="150" t="s">
        <v>68</v>
      </c>
      <c r="C30" s="151"/>
      <c r="D30" s="46">
        <f>SUM(D31:D33)</f>
        <v>0</v>
      </c>
      <c r="E30" s="46">
        <f>SUM(E31:E33)</f>
        <v>0</v>
      </c>
      <c r="F30" s="46">
        <f t="shared" si="0"/>
        <v>0</v>
      </c>
      <c r="G30" s="46">
        <f>SUM(G31:G33)</f>
        <v>0</v>
      </c>
      <c r="H30" s="46">
        <f>SUM(H31:H33)</f>
        <v>0</v>
      </c>
      <c r="I30" s="46">
        <f t="shared" si="1"/>
        <v>0</v>
      </c>
    </row>
    <row r="31" spans="2:16" s="1" customFormat="1" ht="15" customHeight="1" x14ac:dyDescent="0.25">
      <c r="B31" s="110"/>
      <c r="C31" s="111" t="s">
        <v>69</v>
      </c>
      <c r="D31" s="105">
        <v>0</v>
      </c>
      <c r="E31" s="105">
        <v>0</v>
      </c>
      <c r="F31" s="105">
        <f t="shared" si="0"/>
        <v>0</v>
      </c>
      <c r="G31" s="105">
        <v>0</v>
      </c>
      <c r="H31" s="105">
        <v>0</v>
      </c>
      <c r="I31" s="105">
        <f t="shared" si="1"/>
        <v>0</v>
      </c>
    </row>
    <row r="32" spans="2:16" s="1" customFormat="1" ht="15" customHeight="1" x14ac:dyDescent="0.25">
      <c r="B32" s="110"/>
      <c r="C32" s="111" t="s">
        <v>70</v>
      </c>
      <c r="D32" s="105">
        <v>0</v>
      </c>
      <c r="E32" s="105">
        <v>0</v>
      </c>
      <c r="F32" s="105">
        <f t="shared" si="0"/>
        <v>0</v>
      </c>
      <c r="G32" s="105">
        <v>0</v>
      </c>
      <c r="H32" s="105">
        <v>0</v>
      </c>
      <c r="I32" s="105">
        <f t="shared" si="1"/>
        <v>0</v>
      </c>
    </row>
    <row r="33" spans="1:9" s="1" customFormat="1" ht="15.95" customHeight="1" x14ac:dyDescent="0.25">
      <c r="B33" s="110"/>
      <c r="C33" s="111" t="s">
        <v>71</v>
      </c>
      <c r="D33" s="105">
        <v>0</v>
      </c>
      <c r="E33" s="105">
        <v>0</v>
      </c>
      <c r="F33" s="105">
        <f t="shared" si="0"/>
        <v>0</v>
      </c>
      <c r="G33" s="105">
        <v>0</v>
      </c>
      <c r="H33" s="105">
        <v>0</v>
      </c>
      <c r="I33" s="105">
        <f t="shared" si="1"/>
        <v>0</v>
      </c>
    </row>
    <row r="34" spans="1:9" s="5" customFormat="1" x14ac:dyDescent="0.25">
      <c r="A34" s="4"/>
      <c r="B34" s="10"/>
      <c r="C34" s="8"/>
      <c r="D34" s="2"/>
      <c r="E34" s="2"/>
      <c r="F34" s="2"/>
      <c r="G34" s="2"/>
      <c r="H34" s="2"/>
      <c r="I34" s="2"/>
    </row>
    <row r="35" spans="1:9" x14ac:dyDescent="0.25">
      <c r="B35" s="11"/>
      <c r="C35" s="12" t="s">
        <v>72</v>
      </c>
      <c r="D35" s="13">
        <f t="shared" ref="D35:I35" si="2">+D10+D20+D30</f>
        <v>6436000</v>
      </c>
      <c r="E35" s="13">
        <f t="shared" si="2"/>
        <v>10814309</v>
      </c>
      <c r="F35" s="13">
        <f t="shared" si="2"/>
        <v>17250309</v>
      </c>
      <c r="G35" s="13">
        <f t="shared" si="2"/>
        <v>12031404</v>
      </c>
      <c r="H35" s="13">
        <f t="shared" si="2"/>
        <v>12007675</v>
      </c>
      <c r="I35" s="13">
        <f t="shared" si="2"/>
        <v>5218905</v>
      </c>
    </row>
    <row r="38" spans="1:9" x14ac:dyDescent="0.25">
      <c r="D38" s="6"/>
      <c r="E38" s="6"/>
      <c r="F38" s="6"/>
      <c r="G38" s="6"/>
      <c r="H38" s="6"/>
      <c r="I38" s="6"/>
    </row>
    <row r="39" spans="1:9" x14ac:dyDescent="0.25">
      <c r="D39" s="6"/>
      <c r="E39" s="6"/>
      <c r="F39" s="6"/>
      <c r="G39" s="6"/>
      <c r="H39" s="6"/>
      <c r="I39" s="6"/>
    </row>
    <row r="40" spans="1:9" x14ac:dyDescent="0.25">
      <c r="D40" s="6"/>
      <c r="E40" s="6"/>
      <c r="F40" s="6"/>
      <c r="G40" s="6"/>
      <c r="H40" s="6"/>
      <c r="I40" s="6"/>
    </row>
  </sheetData>
  <mergeCells count="11">
    <mergeCell ref="B2:I2"/>
    <mergeCell ref="B10:C10"/>
    <mergeCell ref="B20:C20"/>
    <mergeCell ref="B30:C30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93" orientation="landscape" horizontalDpi="300" verticalDpi="300" r:id="rId1"/>
  <headerFooter>
    <oddFooter>&amp;R&amp;8Presupuestaria/&amp;P+1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topLeftCell="A13" zoomScaleSheetLayoutView="100" workbookViewId="0">
      <selection activeCell="D36" sqref="D36"/>
    </sheetView>
  </sheetViews>
  <sheetFormatPr baseColWidth="10" defaultRowHeight="15" x14ac:dyDescent="0.25"/>
  <cols>
    <col min="1" max="1" width="2.42578125" style="1" customWidth="1"/>
    <col min="2" max="2" width="4.5703125" style="3" customWidth="1"/>
    <col min="3" max="3" width="57.28515625" style="3" customWidth="1"/>
    <col min="4" max="9" width="12.7109375" style="3" customWidth="1"/>
  </cols>
  <sheetData>
    <row r="1" spans="2:16" ht="18" customHeight="1" x14ac:dyDescent="0.25">
      <c r="B1" s="149" t="s">
        <v>172</v>
      </c>
      <c r="C1" s="149"/>
      <c r="D1" s="149"/>
      <c r="E1" s="149"/>
      <c r="F1" s="149"/>
      <c r="G1" s="149"/>
      <c r="H1" s="149"/>
      <c r="I1" s="149"/>
    </row>
    <row r="2" spans="2:16" ht="18" customHeight="1" x14ac:dyDescent="0.25">
      <c r="B2" s="108"/>
      <c r="C2" s="108"/>
      <c r="D2" s="108" t="s">
        <v>177</v>
      </c>
      <c r="E2" s="108"/>
      <c r="F2" s="108"/>
      <c r="G2" s="108"/>
      <c r="H2" s="108"/>
      <c r="I2" s="108"/>
    </row>
    <row r="3" spans="2:16" ht="18" customHeight="1" x14ac:dyDescent="0.25">
      <c r="B3" s="149" t="s">
        <v>0</v>
      </c>
      <c r="C3" s="149"/>
      <c r="D3" s="149"/>
      <c r="E3" s="149"/>
      <c r="F3" s="149"/>
      <c r="G3" s="149"/>
      <c r="H3" s="149"/>
      <c r="I3" s="149"/>
    </row>
    <row r="4" spans="2:16" ht="18" customHeight="1" x14ac:dyDescent="0.25">
      <c r="B4" s="149" t="s">
        <v>18</v>
      </c>
      <c r="C4" s="149"/>
      <c r="D4" s="149"/>
      <c r="E4" s="149"/>
      <c r="F4" s="149"/>
      <c r="G4" s="149"/>
      <c r="H4" s="149"/>
      <c r="I4" s="149"/>
    </row>
    <row r="5" spans="2:16" s="1" customFormat="1" x14ac:dyDescent="0.25">
      <c r="B5" s="149" t="s">
        <v>179</v>
      </c>
      <c r="C5" s="149"/>
      <c r="D5" s="149"/>
      <c r="E5" s="149"/>
      <c r="F5" s="149"/>
      <c r="G5" s="149"/>
      <c r="H5" s="149"/>
      <c r="I5" s="149"/>
    </row>
    <row r="6" spans="2:16" ht="7.5" customHeight="1" thickBot="1" x14ac:dyDescent="0.3">
      <c r="B6" s="140"/>
      <c r="C6" s="140"/>
      <c r="D6" s="140"/>
      <c r="E6" s="140"/>
      <c r="F6" s="140"/>
      <c r="G6" s="140"/>
      <c r="H6" s="140"/>
      <c r="I6" s="140"/>
    </row>
    <row r="7" spans="2:16" ht="15.75" thickBot="1" x14ac:dyDescent="0.3">
      <c r="B7" s="154" t="s">
        <v>2</v>
      </c>
      <c r="C7" s="154"/>
      <c r="D7" s="155" t="s">
        <v>19</v>
      </c>
      <c r="E7" s="155"/>
      <c r="F7" s="155"/>
      <c r="G7" s="155"/>
      <c r="H7" s="155"/>
      <c r="I7" s="155" t="s">
        <v>4</v>
      </c>
    </row>
    <row r="8" spans="2:16" ht="27.75" customHeight="1" x14ac:dyDescent="0.25">
      <c r="B8" s="146"/>
      <c r="C8" s="146"/>
      <c r="D8" s="43" t="s">
        <v>5</v>
      </c>
      <c r="E8" s="43" t="s">
        <v>6</v>
      </c>
      <c r="F8" s="43" t="s">
        <v>7</v>
      </c>
      <c r="G8" s="43" t="s">
        <v>8</v>
      </c>
      <c r="H8" s="43" t="s">
        <v>9</v>
      </c>
      <c r="I8" s="148"/>
    </row>
    <row r="9" spans="2:16" s="1" customFormat="1" ht="15" customHeight="1" x14ac:dyDescent="0.25">
      <c r="B9" s="146"/>
      <c r="C9" s="146"/>
      <c r="D9" s="43">
        <v>1</v>
      </c>
      <c r="E9" s="43">
        <v>2</v>
      </c>
      <c r="F9" s="43" t="s">
        <v>10</v>
      </c>
      <c r="G9" s="43">
        <v>4</v>
      </c>
      <c r="H9" s="43">
        <v>5</v>
      </c>
      <c r="I9" s="43" t="s">
        <v>11</v>
      </c>
      <c r="J9" s="14"/>
      <c r="K9" s="14"/>
      <c r="L9" s="14"/>
      <c r="M9" s="14"/>
      <c r="N9" s="14"/>
      <c r="O9" s="14"/>
      <c r="P9" s="14"/>
    </row>
    <row r="10" spans="2:16" s="1" customFormat="1" ht="15" customHeight="1" x14ac:dyDescent="0.25">
      <c r="B10" s="153" t="s">
        <v>73</v>
      </c>
      <c r="C10" s="153"/>
      <c r="D10" s="109">
        <f>SUM(D11:D17)</f>
        <v>0</v>
      </c>
      <c r="E10" s="109">
        <f>SUM(E11:E17)</f>
        <v>0</v>
      </c>
      <c r="F10" s="109">
        <f>D10+E10</f>
        <v>0</v>
      </c>
      <c r="G10" s="109">
        <f>SUM(G11:G17)</f>
        <v>0</v>
      </c>
      <c r="H10" s="109">
        <f>SUM(H11:H17)</f>
        <v>0</v>
      </c>
      <c r="I10" s="109">
        <f>F10-G10</f>
        <v>0</v>
      </c>
    </row>
    <row r="11" spans="2:16" s="1" customFormat="1" ht="15" customHeight="1" x14ac:dyDescent="0.25">
      <c r="B11" s="110"/>
      <c r="C11" s="111" t="s">
        <v>74</v>
      </c>
      <c r="D11" s="105">
        <v>0</v>
      </c>
      <c r="E11" s="105">
        <v>0</v>
      </c>
      <c r="F11" s="105">
        <f t="shared" ref="F11:F29" si="0">D11+E11</f>
        <v>0</v>
      </c>
      <c r="G11" s="105">
        <v>0</v>
      </c>
      <c r="H11" s="105">
        <v>0</v>
      </c>
      <c r="I11" s="105">
        <f t="shared" ref="I11:I29" si="1">F11-G11</f>
        <v>0</v>
      </c>
    </row>
    <row r="12" spans="2:16" s="1" customFormat="1" ht="15" customHeight="1" x14ac:dyDescent="0.25">
      <c r="B12" s="110"/>
      <c r="C12" s="111" t="s">
        <v>75</v>
      </c>
      <c r="D12" s="105">
        <v>0</v>
      </c>
      <c r="E12" s="105">
        <v>0</v>
      </c>
      <c r="F12" s="105">
        <f t="shared" si="0"/>
        <v>0</v>
      </c>
      <c r="G12" s="105">
        <v>0</v>
      </c>
      <c r="H12" s="105">
        <v>0</v>
      </c>
      <c r="I12" s="105">
        <f t="shared" si="1"/>
        <v>0</v>
      </c>
    </row>
    <row r="13" spans="2:16" s="1" customFormat="1" ht="15" customHeight="1" x14ac:dyDescent="0.25">
      <c r="B13" s="110"/>
      <c r="C13" s="111" t="s">
        <v>76</v>
      </c>
      <c r="D13" s="105">
        <v>0</v>
      </c>
      <c r="E13" s="105">
        <v>0</v>
      </c>
      <c r="F13" s="105">
        <f t="shared" si="0"/>
        <v>0</v>
      </c>
      <c r="G13" s="105">
        <v>0</v>
      </c>
      <c r="H13" s="105">
        <v>0</v>
      </c>
      <c r="I13" s="105">
        <f t="shared" si="1"/>
        <v>0</v>
      </c>
    </row>
    <row r="14" spans="2:16" s="1" customFormat="1" ht="15" customHeight="1" x14ac:dyDescent="0.25">
      <c r="B14" s="110"/>
      <c r="C14" s="111" t="s">
        <v>77</v>
      </c>
      <c r="D14" s="105">
        <v>0</v>
      </c>
      <c r="E14" s="105">
        <v>0</v>
      </c>
      <c r="F14" s="105">
        <f t="shared" si="0"/>
        <v>0</v>
      </c>
      <c r="G14" s="105">
        <v>0</v>
      </c>
      <c r="H14" s="105">
        <v>0</v>
      </c>
      <c r="I14" s="105">
        <f t="shared" si="1"/>
        <v>0</v>
      </c>
    </row>
    <row r="15" spans="2:16" s="1" customFormat="1" ht="15" customHeight="1" x14ac:dyDescent="0.25">
      <c r="B15" s="110"/>
      <c r="C15" s="111" t="s">
        <v>78</v>
      </c>
      <c r="D15" s="105">
        <v>0</v>
      </c>
      <c r="E15" s="105">
        <v>0</v>
      </c>
      <c r="F15" s="105">
        <f t="shared" si="0"/>
        <v>0</v>
      </c>
      <c r="G15" s="105">
        <v>0</v>
      </c>
      <c r="H15" s="105">
        <v>0</v>
      </c>
      <c r="I15" s="105">
        <f t="shared" si="1"/>
        <v>0</v>
      </c>
    </row>
    <row r="16" spans="2:16" s="1" customFormat="1" ht="15" customHeight="1" x14ac:dyDescent="0.25">
      <c r="B16" s="110"/>
      <c r="C16" s="111" t="s">
        <v>79</v>
      </c>
      <c r="D16" s="105">
        <v>0</v>
      </c>
      <c r="E16" s="105">
        <v>0</v>
      </c>
      <c r="F16" s="105">
        <f t="shared" si="0"/>
        <v>0</v>
      </c>
      <c r="G16" s="105">
        <v>0</v>
      </c>
      <c r="H16" s="105">
        <v>0</v>
      </c>
      <c r="I16" s="105">
        <f t="shared" si="1"/>
        <v>0</v>
      </c>
    </row>
    <row r="17" spans="1:15" s="1" customFormat="1" ht="15" customHeight="1" x14ac:dyDescent="0.25">
      <c r="B17" s="110"/>
      <c r="C17" s="111" t="s">
        <v>80</v>
      </c>
      <c r="D17" s="105">
        <v>0</v>
      </c>
      <c r="E17" s="105">
        <v>0</v>
      </c>
      <c r="F17" s="105">
        <f t="shared" si="0"/>
        <v>0</v>
      </c>
      <c r="G17" s="105">
        <v>0</v>
      </c>
      <c r="H17" s="105">
        <v>0</v>
      </c>
      <c r="I17" s="105">
        <f t="shared" si="1"/>
        <v>0</v>
      </c>
      <c r="J17" s="14"/>
      <c r="K17" s="14"/>
      <c r="L17" s="14"/>
      <c r="M17" s="14"/>
      <c r="N17" s="14"/>
      <c r="O17" s="14"/>
    </row>
    <row r="18" spans="1:15" s="1" customFormat="1" ht="15" customHeight="1" x14ac:dyDescent="0.25">
      <c r="B18" s="150" t="s">
        <v>81</v>
      </c>
      <c r="C18" s="151"/>
      <c r="D18" s="46">
        <f>SUM(D19:D21)</f>
        <v>0</v>
      </c>
      <c r="E18" s="46">
        <f>SUM(E19:E21)</f>
        <v>0</v>
      </c>
      <c r="F18" s="46">
        <f t="shared" si="0"/>
        <v>0</v>
      </c>
      <c r="G18" s="46">
        <f>SUM(G19:G21)</f>
        <v>0</v>
      </c>
      <c r="H18" s="46">
        <f>SUM(H19:H21)</f>
        <v>0</v>
      </c>
      <c r="I18" s="46">
        <f t="shared" si="1"/>
        <v>0</v>
      </c>
    </row>
    <row r="19" spans="1:15" s="1" customFormat="1" ht="15" customHeight="1" x14ac:dyDescent="0.25">
      <c r="B19" s="110"/>
      <c r="C19" s="111" t="s">
        <v>16</v>
      </c>
      <c r="D19" s="105">
        <v>0</v>
      </c>
      <c r="E19" s="105">
        <v>0</v>
      </c>
      <c r="F19" s="105">
        <f t="shared" si="0"/>
        <v>0</v>
      </c>
      <c r="G19" s="105">
        <v>0</v>
      </c>
      <c r="H19" s="105">
        <v>0</v>
      </c>
      <c r="I19" s="105">
        <f t="shared" si="1"/>
        <v>0</v>
      </c>
    </row>
    <row r="20" spans="1:15" s="1" customFormat="1" ht="15" customHeight="1" x14ac:dyDescent="0.25">
      <c r="B20" s="110"/>
      <c r="C20" s="111" t="s">
        <v>82</v>
      </c>
      <c r="D20" s="105">
        <v>0</v>
      </c>
      <c r="E20" s="105">
        <v>0</v>
      </c>
      <c r="F20" s="105">
        <f t="shared" si="0"/>
        <v>0</v>
      </c>
      <c r="G20" s="105">
        <v>0</v>
      </c>
      <c r="H20" s="105">
        <v>0</v>
      </c>
      <c r="I20" s="105">
        <f t="shared" si="1"/>
        <v>0</v>
      </c>
    </row>
    <row r="21" spans="1:15" s="1" customFormat="1" ht="15" customHeight="1" x14ac:dyDescent="0.25">
      <c r="B21" s="110"/>
      <c r="C21" s="111" t="s">
        <v>83</v>
      </c>
      <c r="D21" s="105">
        <v>0</v>
      </c>
      <c r="E21" s="105">
        <v>0</v>
      </c>
      <c r="F21" s="105">
        <f t="shared" si="0"/>
        <v>0</v>
      </c>
      <c r="G21" s="105">
        <v>0</v>
      </c>
      <c r="H21" s="105">
        <v>0</v>
      </c>
      <c r="I21" s="105">
        <f t="shared" si="1"/>
        <v>0</v>
      </c>
      <c r="J21" s="14"/>
      <c r="K21" s="14"/>
      <c r="L21" s="14"/>
      <c r="M21" s="14"/>
      <c r="N21" s="14"/>
      <c r="O21" s="14"/>
    </row>
    <row r="22" spans="1:15" s="1" customFormat="1" ht="15" customHeight="1" x14ac:dyDescent="0.25">
      <c r="B22" s="150" t="s">
        <v>84</v>
      </c>
      <c r="C22" s="151"/>
      <c r="D22" s="46">
        <f>SUM(D23:D29)</f>
        <v>0</v>
      </c>
      <c r="E22" s="46">
        <f>SUM(E23:E29)</f>
        <v>0</v>
      </c>
      <c r="F22" s="46">
        <f t="shared" si="0"/>
        <v>0</v>
      </c>
      <c r="G22" s="46">
        <f>SUM(G23:G29)</f>
        <v>0</v>
      </c>
      <c r="H22" s="46">
        <f>SUM(H23:H29)</f>
        <v>0</v>
      </c>
      <c r="I22" s="46">
        <f t="shared" si="1"/>
        <v>0</v>
      </c>
    </row>
    <row r="23" spans="1:15" s="1" customFormat="1" ht="15" customHeight="1" x14ac:dyDescent="0.25">
      <c r="B23" s="110"/>
      <c r="C23" s="111" t="s">
        <v>85</v>
      </c>
      <c r="D23" s="105">
        <v>0</v>
      </c>
      <c r="E23" s="105">
        <v>0</v>
      </c>
      <c r="F23" s="105">
        <f t="shared" si="0"/>
        <v>0</v>
      </c>
      <c r="G23" s="105">
        <v>0</v>
      </c>
      <c r="H23" s="105">
        <v>0</v>
      </c>
      <c r="I23" s="105">
        <f t="shared" si="1"/>
        <v>0</v>
      </c>
    </row>
    <row r="24" spans="1:15" s="1" customFormat="1" ht="15" customHeight="1" x14ac:dyDescent="0.25">
      <c r="B24" s="110"/>
      <c r="C24" s="111" t="s">
        <v>86</v>
      </c>
      <c r="D24" s="105">
        <v>0</v>
      </c>
      <c r="E24" s="105">
        <v>0</v>
      </c>
      <c r="F24" s="105">
        <f t="shared" si="0"/>
        <v>0</v>
      </c>
      <c r="G24" s="105">
        <v>0</v>
      </c>
      <c r="H24" s="105">
        <v>0</v>
      </c>
      <c r="I24" s="105">
        <f t="shared" si="1"/>
        <v>0</v>
      </c>
    </row>
    <row r="25" spans="1:15" s="1" customFormat="1" ht="15" customHeight="1" x14ac:dyDescent="0.25">
      <c r="B25" s="110"/>
      <c r="C25" s="111" t="s">
        <v>87</v>
      </c>
      <c r="D25" s="105">
        <v>0</v>
      </c>
      <c r="E25" s="105">
        <v>0</v>
      </c>
      <c r="F25" s="105">
        <f t="shared" si="0"/>
        <v>0</v>
      </c>
      <c r="G25" s="105">
        <v>0</v>
      </c>
      <c r="H25" s="105">
        <v>0</v>
      </c>
      <c r="I25" s="105">
        <f t="shared" si="1"/>
        <v>0</v>
      </c>
    </row>
    <row r="26" spans="1:15" ht="15" customHeight="1" x14ac:dyDescent="0.25">
      <c r="B26" s="110"/>
      <c r="C26" s="111" t="s">
        <v>88</v>
      </c>
      <c r="D26" s="105">
        <v>0</v>
      </c>
      <c r="E26" s="105">
        <v>0</v>
      </c>
      <c r="F26" s="105">
        <f t="shared" si="0"/>
        <v>0</v>
      </c>
      <c r="G26" s="105">
        <v>0</v>
      </c>
      <c r="H26" s="105">
        <v>0</v>
      </c>
      <c r="I26" s="105">
        <f t="shared" si="1"/>
        <v>0</v>
      </c>
    </row>
    <row r="27" spans="1:15" ht="15" customHeight="1" x14ac:dyDescent="0.25">
      <c r="B27" s="110"/>
      <c r="C27" s="111" t="s">
        <v>89</v>
      </c>
      <c r="D27" s="105">
        <v>0</v>
      </c>
      <c r="E27" s="105">
        <v>0</v>
      </c>
      <c r="F27" s="105">
        <f t="shared" si="0"/>
        <v>0</v>
      </c>
      <c r="G27" s="105">
        <v>0</v>
      </c>
      <c r="H27" s="105">
        <v>0</v>
      </c>
      <c r="I27" s="105">
        <f t="shared" si="1"/>
        <v>0</v>
      </c>
    </row>
    <row r="28" spans="1:15" ht="15" customHeight="1" x14ac:dyDescent="0.25">
      <c r="B28" s="110"/>
      <c r="C28" s="111" t="s">
        <v>90</v>
      </c>
      <c r="D28" s="105">
        <v>0</v>
      </c>
      <c r="E28" s="105">
        <v>0</v>
      </c>
      <c r="F28" s="105">
        <f t="shared" si="0"/>
        <v>0</v>
      </c>
      <c r="G28" s="105">
        <v>0</v>
      </c>
      <c r="H28" s="105">
        <v>0</v>
      </c>
      <c r="I28" s="105">
        <f t="shared" si="1"/>
        <v>0</v>
      </c>
    </row>
    <row r="29" spans="1:15" ht="15" customHeight="1" x14ac:dyDescent="0.25">
      <c r="B29" s="110"/>
      <c r="C29" s="111" t="s">
        <v>91</v>
      </c>
      <c r="D29" s="105">
        <v>0</v>
      </c>
      <c r="E29" s="105">
        <v>0</v>
      </c>
      <c r="F29" s="105">
        <f t="shared" si="0"/>
        <v>0</v>
      </c>
      <c r="G29" s="105">
        <v>0</v>
      </c>
      <c r="H29" s="105">
        <v>0</v>
      </c>
      <c r="I29" s="105">
        <f t="shared" si="1"/>
        <v>0</v>
      </c>
    </row>
    <row r="30" spans="1:15" ht="15" customHeight="1" x14ac:dyDescent="0.25">
      <c r="B30" s="110"/>
      <c r="C30" s="111"/>
      <c r="D30" s="105"/>
      <c r="E30" s="105"/>
      <c r="F30" s="105"/>
      <c r="G30" s="105"/>
      <c r="H30" s="105"/>
      <c r="I30" s="105"/>
    </row>
    <row r="31" spans="1:15" ht="15" customHeight="1" x14ac:dyDescent="0.25">
      <c r="B31" s="110"/>
      <c r="C31" s="111"/>
      <c r="D31" s="105"/>
      <c r="E31" s="105"/>
      <c r="F31" s="105"/>
      <c r="G31" s="105"/>
      <c r="H31" s="105"/>
      <c r="I31" s="105"/>
    </row>
    <row r="32" spans="1:15" s="5" customFormat="1" ht="15.95" customHeight="1" x14ac:dyDescent="0.25">
      <c r="A32" s="4"/>
      <c r="B32" s="110"/>
      <c r="C32" s="111"/>
      <c r="D32" s="105"/>
      <c r="E32" s="105"/>
      <c r="F32" s="105"/>
      <c r="G32" s="105"/>
      <c r="H32" s="105"/>
      <c r="I32" s="105"/>
    </row>
    <row r="33" spans="2:10" ht="15.95" customHeight="1" x14ac:dyDescent="0.25">
      <c r="B33" s="112"/>
      <c r="C33" s="113" t="s">
        <v>92</v>
      </c>
      <c r="D33" s="114">
        <f t="shared" ref="D33:I33" si="2">+D10+D18+D22</f>
        <v>0</v>
      </c>
      <c r="E33" s="114">
        <f t="shared" si="2"/>
        <v>0</v>
      </c>
      <c r="F33" s="114">
        <f t="shared" si="2"/>
        <v>0</v>
      </c>
      <c r="G33" s="114">
        <f t="shared" si="2"/>
        <v>0</v>
      </c>
      <c r="H33" s="114">
        <f t="shared" si="2"/>
        <v>0</v>
      </c>
      <c r="I33" s="114">
        <f t="shared" si="2"/>
        <v>0</v>
      </c>
      <c r="J33" s="7"/>
    </row>
    <row r="34" spans="2:10" x14ac:dyDescent="0.25">
      <c r="B34" s="11"/>
      <c r="C34" s="12" t="s">
        <v>93</v>
      </c>
      <c r="D34" s="13">
        <f>+COGC.C!D38+'COG C.C.(2)'!D35+'COG C.C. (3)'!D33</f>
        <v>44543312</v>
      </c>
      <c r="E34" s="13">
        <f>+COGC.C!E38+'COG C.C.(2)'!E35+'COG C.C. (3)'!E33</f>
        <v>18156146</v>
      </c>
      <c r="F34" s="13">
        <f>+COGC.C!F38+'COG C.C.(2)'!F35+'COG C.C. (3)'!F33-1</f>
        <v>62699457</v>
      </c>
      <c r="G34" s="13">
        <f>+COGC.C!G38+'COG C.C.(2)'!G35+'COG C.C. (3)'!G33+1</f>
        <v>41956162</v>
      </c>
      <c r="H34" s="13">
        <f>+COGC.C!H38+'COG C.C.(2)'!H35+'COG C.C. (3)'!H33</f>
        <v>40298814</v>
      </c>
      <c r="I34" s="13">
        <f>+COGC.C!I38+'COG C.C.(2)'!I35+'COG C.C. (3)'!I33-2</f>
        <v>20743295</v>
      </c>
    </row>
    <row r="36" spans="2:10" x14ac:dyDescent="0.25">
      <c r="D36" s="6"/>
      <c r="E36" s="6"/>
      <c r="F36" s="6"/>
      <c r="G36" s="6"/>
      <c r="H36" s="6"/>
      <c r="I36" s="6"/>
    </row>
    <row r="37" spans="2:10" x14ac:dyDescent="0.25">
      <c r="D37" s="6"/>
      <c r="E37" s="6"/>
      <c r="F37" s="6"/>
      <c r="G37" s="6"/>
      <c r="H37" s="6"/>
      <c r="I37" s="6"/>
    </row>
    <row r="38" spans="2:10" x14ac:dyDescent="0.25">
      <c r="D38" s="6"/>
      <c r="E38" s="6"/>
      <c r="F38" s="6"/>
      <c r="G38" s="6"/>
      <c r="H38" s="6"/>
      <c r="I38" s="6"/>
    </row>
    <row r="39" spans="2:10" x14ac:dyDescent="0.25">
      <c r="D39" s="6"/>
      <c r="E39" s="6"/>
      <c r="F39" s="6"/>
      <c r="G39" s="6"/>
      <c r="H39" s="6"/>
      <c r="I39" s="6"/>
    </row>
    <row r="40" spans="2:10" x14ac:dyDescent="0.25">
      <c r="D40" s="6"/>
      <c r="E40" s="6"/>
      <c r="F40" s="6"/>
      <c r="G40" s="6"/>
      <c r="H40" s="6"/>
      <c r="I40" s="6"/>
    </row>
  </sheetData>
  <mergeCells count="10">
    <mergeCell ref="B10:C10"/>
    <mergeCell ref="B18:C18"/>
    <mergeCell ref="B22:C22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>&amp;R&amp;8Presupuestaria/&amp;P+1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SheetLayoutView="100" workbookViewId="0">
      <selection activeCell="D24" sqref="D24"/>
    </sheetView>
  </sheetViews>
  <sheetFormatPr baseColWidth="10" defaultRowHeight="15" x14ac:dyDescent="0.25"/>
  <cols>
    <col min="1" max="1" width="1.5703125" style="1" customWidth="1"/>
    <col min="2" max="2" width="4.5703125" style="23" customWidth="1"/>
    <col min="3" max="3" width="60.28515625" style="3" customWidth="1"/>
    <col min="4" max="9" width="12.7109375" style="3" customWidth="1"/>
    <col min="10" max="10" width="3.28515625" style="1" customWidth="1"/>
  </cols>
  <sheetData>
    <row r="1" spans="1:10" x14ac:dyDescent="0.25">
      <c r="B1" s="149" t="s">
        <v>172</v>
      </c>
      <c r="C1" s="149"/>
      <c r="D1" s="149"/>
      <c r="E1" s="149"/>
      <c r="F1" s="149"/>
      <c r="G1" s="149"/>
      <c r="H1" s="149"/>
      <c r="I1" s="149"/>
    </row>
    <row r="2" spans="1:10" x14ac:dyDescent="0.25">
      <c r="B2" s="149" t="s">
        <v>177</v>
      </c>
      <c r="C2" s="149"/>
      <c r="D2" s="149"/>
      <c r="E2" s="149"/>
      <c r="F2" s="149"/>
      <c r="G2" s="149"/>
      <c r="H2" s="149"/>
      <c r="I2" s="149"/>
    </row>
    <row r="3" spans="1:10" x14ac:dyDescent="0.25">
      <c r="B3" s="149" t="s">
        <v>0</v>
      </c>
      <c r="C3" s="149"/>
      <c r="D3" s="149"/>
      <c r="E3" s="149"/>
      <c r="F3" s="149"/>
      <c r="G3" s="149"/>
      <c r="H3" s="149"/>
      <c r="I3" s="149"/>
    </row>
    <row r="4" spans="1:10" x14ac:dyDescent="0.25">
      <c r="B4" s="149" t="s">
        <v>94</v>
      </c>
      <c r="C4" s="149"/>
      <c r="D4" s="149"/>
      <c r="E4" s="149"/>
      <c r="F4" s="149"/>
      <c r="G4" s="149"/>
      <c r="H4" s="149"/>
      <c r="I4" s="149"/>
    </row>
    <row r="5" spans="1:10" s="1" customFormat="1" x14ac:dyDescent="0.25">
      <c r="B5" s="149" t="s">
        <v>179</v>
      </c>
      <c r="C5" s="149"/>
      <c r="D5" s="149"/>
      <c r="E5" s="149"/>
      <c r="F5" s="149"/>
      <c r="G5" s="149"/>
      <c r="H5" s="149"/>
      <c r="I5" s="149"/>
    </row>
    <row r="6" spans="1:10" ht="6.75" customHeight="1" x14ac:dyDescent="0.25">
      <c r="B6" s="42"/>
      <c r="C6" s="42"/>
      <c r="D6" s="42"/>
      <c r="E6" s="42"/>
      <c r="F6" s="42"/>
      <c r="G6" s="42"/>
      <c r="H6" s="42"/>
      <c r="I6" s="42"/>
    </row>
    <row r="7" spans="1:10" x14ac:dyDescent="0.25">
      <c r="B7" s="146" t="s">
        <v>2</v>
      </c>
      <c r="C7" s="146"/>
      <c r="D7" s="148" t="s">
        <v>19</v>
      </c>
      <c r="E7" s="148"/>
      <c r="F7" s="148"/>
      <c r="G7" s="148"/>
      <c r="H7" s="148"/>
      <c r="I7" s="148" t="s">
        <v>4</v>
      </c>
    </row>
    <row r="8" spans="1:10" ht="45" x14ac:dyDescent="0.25">
      <c r="B8" s="146"/>
      <c r="C8" s="146"/>
      <c r="D8" s="43" t="s">
        <v>5</v>
      </c>
      <c r="E8" s="43" t="s">
        <v>6</v>
      </c>
      <c r="F8" s="43" t="s">
        <v>7</v>
      </c>
      <c r="G8" s="43" t="s">
        <v>8</v>
      </c>
      <c r="H8" s="43" t="s">
        <v>9</v>
      </c>
      <c r="I8" s="148"/>
    </row>
    <row r="9" spans="1:10" x14ac:dyDescent="0.25">
      <c r="B9" s="146"/>
      <c r="C9" s="146"/>
      <c r="D9" s="43">
        <v>1</v>
      </c>
      <c r="E9" s="43">
        <v>2</v>
      </c>
      <c r="F9" s="43" t="s">
        <v>10</v>
      </c>
      <c r="G9" s="43">
        <v>4</v>
      </c>
      <c r="H9" s="43">
        <v>5</v>
      </c>
      <c r="I9" s="43" t="s">
        <v>11</v>
      </c>
    </row>
    <row r="10" spans="1:10" s="16" customFormat="1" ht="12" customHeight="1" x14ac:dyDescent="0.25">
      <c r="A10" s="15"/>
      <c r="B10" s="100"/>
      <c r="C10" s="101"/>
      <c r="D10" s="102"/>
      <c r="E10" s="102"/>
      <c r="F10" s="102"/>
      <c r="G10" s="102"/>
      <c r="H10" s="102"/>
      <c r="I10" s="102"/>
      <c r="J10" s="15"/>
    </row>
    <row r="11" spans="1:10" s="16" customFormat="1" ht="12" customHeight="1" x14ac:dyDescent="0.25">
      <c r="A11" s="15"/>
      <c r="B11" s="156" t="s">
        <v>95</v>
      </c>
      <c r="C11" s="157"/>
      <c r="D11" s="46">
        <f t="shared" ref="D11:I11" si="0">SUM(D12:D19)</f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15"/>
    </row>
    <row r="12" spans="1:10" s="16" customFormat="1" ht="12" customHeight="1" x14ac:dyDescent="0.25">
      <c r="A12" s="15"/>
      <c r="B12" s="103"/>
      <c r="C12" s="104" t="s">
        <v>96</v>
      </c>
      <c r="D12" s="105">
        <v>0</v>
      </c>
      <c r="E12" s="105">
        <v>0</v>
      </c>
      <c r="F12" s="105">
        <f>D12+E12</f>
        <v>0</v>
      </c>
      <c r="G12" s="105">
        <v>0</v>
      </c>
      <c r="H12" s="105">
        <v>0</v>
      </c>
      <c r="I12" s="105">
        <f>F12-G12</f>
        <v>0</v>
      </c>
      <c r="J12" s="15"/>
    </row>
    <row r="13" spans="1:10" s="16" customFormat="1" ht="12" customHeight="1" x14ac:dyDescent="0.25">
      <c r="A13" s="15"/>
      <c r="B13" s="103"/>
      <c r="C13" s="104" t="s">
        <v>97</v>
      </c>
      <c r="D13" s="105">
        <v>0</v>
      </c>
      <c r="E13" s="105">
        <v>0</v>
      </c>
      <c r="F13" s="105">
        <f t="shared" ref="F13:F19" si="1">D13+E13</f>
        <v>0</v>
      </c>
      <c r="G13" s="105">
        <v>0</v>
      </c>
      <c r="H13" s="105">
        <v>0</v>
      </c>
      <c r="I13" s="105">
        <f>F13-G13</f>
        <v>0</v>
      </c>
      <c r="J13" s="15"/>
    </row>
    <row r="14" spans="1:10" s="16" customFormat="1" ht="12" customHeight="1" x14ac:dyDescent="0.25">
      <c r="A14" s="15"/>
      <c r="B14" s="103"/>
      <c r="C14" s="104" t="s">
        <v>98</v>
      </c>
      <c r="D14" s="105">
        <v>0</v>
      </c>
      <c r="E14" s="105">
        <v>0</v>
      </c>
      <c r="F14" s="105">
        <f t="shared" si="1"/>
        <v>0</v>
      </c>
      <c r="G14" s="105">
        <v>0</v>
      </c>
      <c r="H14" s="105">
        <v>0</v>
      </c>
      <c r="I14" s="105">
        <f t="shared" ref="I14:I19" si="2">F14-G14</f>
        <v>0</v>
      </c>
      <c r="J14" s="15"/>
    </row>
    <row r="15" spans="1:10" s="16" customFormat="1" ht="12" customHeight="1" x14ac:dyDescent="0.25">
      <c r="A15" s="15"/>
      <c r="B15" s="103"/>
      <c r="C15" s="104" t="s">
        <v>99</v>
      </c>
      <c r="D15" s="105">
        <v>0</v>
      </c>
      <c r="E15" s="105">
        <v>0</v>
      </c>
      <c r="F15" s="105">
        <f t="shared" si="1"/>
        <v>0</v>
      </c>
      <c r="G15" s="105">
        <v>0</v>
      </c>
      <c r="H15" s="105">
        <v>0</v>
      </c>
      <c r="I15" s="105">
        <f t="shared" si="2"/>
        <v>0</v>
      </c>
      <c r="J15" s="15"/>
    </row>
    <row r="16" spans="1:10" s="16" customFormat="1" ht="12" customHeight="1" x14ac:dyDescent="0.25">
      <c r="A16" s="15"/>
      <c r="B16" s="103"/>
      <c r="C16" s="104" t="s">
        <v>100</v>
      </c>
      <c r="D16" s="105">
        <v>0</v>
      </c>
      <c r="E16" s="105">
        <v>0</v>
      </c>
      <c r="F16" s="105">
        <f t="shared" si="1"/>
        <v>0</v>
      </c>
      <c r="G16" s="105">
        <v>0</v>
      </c>
      <c r="H16" s="105">
        <v>0</v>
      </c>
      <c r="I16" s="105">
        <f t="shared" si="2"/>
        <v>0</v>
      </c>
      <c r="J16" s="15"/>
    </row>
    <row r="17" spans="1:10" s="16" customFormat="1" ht="12" customHeight="1" x14ac:dyDescent="0.25">
      <c r="A17" s="15"/>
      <c r="B17" s="103"/>
      <c r="C17" s="104" t="s">
        <v>101</v>
      </c>
      <c r="D17" s="105">
        <v>0</v>
      </c>
      <c r="E17" s="105">
        <v>0</v>
      </c>
      <c r="F17" s="105">
        <f t="shared" si="1"/>
        <v>0</v>
      </c>
      <c r="G17" s="105">
        <v>0</v>
      </c>
      <c r="H17" s="105">
        <v>0</v>
      </c>
      <c r="I17" s="105">
        <f t="shared" si="2"/>
        <v>0</v>
      </c>
      <c r="J17" s="15"/>
    </row>
    <row r="18" spans="1:10" s="16" customFormat="1" ht="12" customHeight="1" x14ac:dyDescent="0.25">
      <c r="A18" s="15"/>
      <c r="B18" s="103"/>
      <c r="C18" s="104" t="s">
        <v>102</v>
      </c>
      <c r="D18" s="105">
        <v>0</v>
      </c>
      <c r="E18" s="105">
        <v>0</v>
      </c>
      <c r="F18" s="105">
        <f t="shared" si="1"/>
        <v>0</v>
      </c>
      <c r="G18" s="105">
        <v>0</v>
      </c>
      <c r="H18" s="105">
        <v>0</v>
      </c>
      <c r="I18" s="105">
        <f t="shared" si="2"/>
        <v>0</v>
      </c>
      <c r="J18" s="15"/>
    </row>
    <row r="19" spans="1:10" s="20" customFormat="1" ht="12" customHeight="1" x14ac:dyDescent="0.25">
      <c r="A19" s="19"/>
      <c r="B19" s="103"/>
      <c r="C19" s="104" t="s">
        <v>47</v>
      </c>
      <c r="D19" s="105">
        <v>0</v>
      </c>
      <c r="E19" s="105">
        <v>0</v>
      </c>
      <c r="F19" s="105">
        <f t="shared" si="1"/>
        <v>0</v>
      </c>
      <c r="G19" s="105">
        <v>0</v>
      </c>
      <c r="H19" s="105">
        <v>0</v>
      </c>
      <c r="I19" s="105">
        <f t="shared" si="2"/>
        <v>0</v>
      </c>
      <c r="J19" s="19"/>
    </row>
    <row r="20" spans="1:10" s="16" customFormat="1" ht="12" customHeight="1" x14ac:dyDescent="0.25">
      <c r="A20" s="15"/>
      <c r="B20" s="156" t="s">
        <v>103</v>
      </c>
      <c r="C20" s="157"/>
      <c r="D20" s="46">
        <f t="shared" ref="D20:I20" si="3">SUM(D21:D27)</f>
        <v>44543312</v>
      </c>
      <c r="E20" s="46">
        <f t="shared" si="3"/>
        <v>18156145</v>
      </c>
      <c r="F20" s="46">
        <f t="shared" si="3"/>
        <v>62699457</v>
      </c>
      <c r="G20" s="46">
        <f t="shared" si="3"/>
        <v>41956162</v>
      </c>
      <c r="H20" s="46">
        <f t="shared" si="3"/>
        <v>40298814</v>
      </c>
      <c r="I20" s="46">
        <f t="shared" si="3"/>
        <v>20743295</v>
      </c>
      <c r="J20" s="15"/>
    </row>
    <row r="21" spans="1:10" s="16" customFormat="1" ht="12" customHeight="1" x14ac:dyDescent="0.25">
      <c r="A21" s="15"/>
      <c r="B21" s="103"/>
      <c r="C21" s="104" t="s">
        <v>104</v>
      </c>
      <c r="D21" s="106">
        <v>0</v>
      </c>
      <c r="E21" s="106">
        <v>0</v>
      </c>
      <c r="F21" s="106">
        <f>D21+E21</f>
        <v>0</v>
      </c>
      <c r="G21" s="106">
        <v>0</v>
      </c>
      <c r="H21" s="106">
        <v>0</v>
      </c>
      <c r="I21" s="106">
        <f>F21-G21</f>
        <v>0</v>
      </c>
      <c r="J21" s="15"/>
    </row>
    <row r="22" spans="1:10" s="16" customFormat="1" ht="12" customHeight="1" x14ac:dyDescent="0.25">
      <c r="A22" s="15"/>
      <c r="B22" s="103"/>
      <c r="C22" s="104" t="s">
        <v>105</v>
      </c>
      <c r="D22" s="106">
        <v>0</v>
      </c>
      <c r="E22" s="106">
        <v>0</v>
      </c>
      <c r="F22" s="106">
        <f t="shared" ref="F22:F27" si="4">D22+E22</f>
        <v>0</v>
      </c>
      <c r="G22" s="106">
        <v>0</v>
      </c>
      <c r="H22" s="106">
        <v>0</v>
      </c>
      <c r="I22" s="106">
        <f t="shared" ref="I22:I27" si="5">F22-G22</f>
        <v>0</v>
      </c>
      <c r="J22" s="15"/>
    </row>
    <row r="23" spans="1:10" s="16" customFormat="1" ht="12" customHeight="1" x14ac:dyDescent="0.25">
      <c r="A23" s="15"/>
      <c r="B23" s="103"/>
      <c r="C23" s="104" t="s">
        <v>106</v>
      </c>
      <c r="D23" s="106">
        <v>0</v>
      </c>
      <c r="E23" s="106">
        <v>0</v>
      </c>
      <c r="F23" s="106">
        <f t="shared" si="4"/>
        <v>0</v>
      </c>
      <c r="G23" s="106">
        <v>0</v>
      </c>
      <c r="H23" s="106">
        <v>0</v>
      </c>
      <c r="I23" s="106">
        <f t="shared" si="5"/>
        <v>0</v>
      </c>
      <c r="J23" s="15"/>
    </row>
    <row r="24" spans="1:10" s="16" customFormat="1" ht="12" customHeight="1" x14ac:dyDescent="0.25">
      <c r="A24" s="15"/>
      <c r="B24" s="103"/>
      <c r="C24" s="104" t="s">
        <v>107</v>
      </c>
      <c r="D24" s="106">
        <v>44543312</v>
      </c>
      <c r="E24" s="106">
        <v>18156145</v>
      </c>
      <c r="F24" s="106">
        <f t="shared" si="4"/>
        <v>62699457</v>
      </c>
      <c r="G24" s="106">
        <v>41956162</v>
      </c>
      <c r="H24" s="106">
        <v>40298814</v>
      </c>
      <c r="I24" s="106">
        <f t="shared" si="5"/>
        <v>20743295</v>
      </c>
      <c r="J24" s="15"/>
    </row>
    <row r="25" spans="1:10" s="16" customFormat="1" ht="12" customHeight="1" x14ac:dyDescent="0.25">
      <c r="A25" s="15"/>
      <c r="B25" s="103"/>
      <c r="C25" s="104" t="s">
        <v>108</v>
      </c>
      <c r="D25" s="106">
        <v>0</v>
      </c>
      <c r="E25" s="106">
        <v>0</v>
      </c>
      <c r="F25" s="106">
        <f t="shared" si="4"/>
        <v>0</v>
      </c>
      <c r="G25" s="106">
        <v>0</v>
      </c>
      <c r="H25" s="106">
        <v>0</v>
      </c>
      <c r="I25" s="106">
        <f t="shared" si="5"/>
        <v>0</v>
      </c>
      <c r="J25" s="15"/>
    </row>
    <row r="26" spans="1:10" s="16" customFormat="1" ht="12" customHeight="1" x14ac:dyDescent="0.25">
      <c r="A26" s="15"/>
      <c r="B26" s="103"/>
      <c r="C26" s="104" t="s">
        <v>109</v>
      </c>
      <c r="D26" s="106">
        <v>0</v>
      </c>
      <c r="E26" s="106">
        <v>0</v>
      </c>
      <c r="F26" s="106">
        <f t="shared" si="4"/>
        <v>0</v>
      </c>
      <c r="G26" s="106">
        <v>0</v>
      </c>
      <c r="H26" s="106">
        <v>0</v>
      </c>
      <c r="I26" s="106">
        <f t="shared" si="5"/>
        <v>0</v>
      </c>
      <c r="J26" s="15"/>
    </row>
    <row r="27" spans="1:10" s="20" customFormat="1" ht="12" customHeight="1" x14ac:dyDescent="0.25">
      <c r="A27" s="19"/>
      <c r="B27" s="103"/>
      <c r="C27" s="104" t="s">
        <v>110</v>
      </c>
      <c r="D27" s="106">
        <v>0</v>
      </c>
      <c r="E27" s="106">
        <v>0</v>
      </c>
      <c r="F27" s="106">
        <f t="shared" si="4"/>
        <v>0</v>
      </c>
      <c r="G27" s="106">
        <v>0</v>
      </c>
      <c r="H27" s="106">
        <v>0</v>
      </c>
      <c r="I27" s="106">
        <f t="shared" si="5"/>
        <v>0</v>
      </c>
      <c r="J27" s="19"/>
    </row>
    <row r="28" spans="1:10" s="16" customFormat="1" ht="12" customHeight="1" x14ac:dyDescent="0.25">
      <c r="A28" s="15"/>
      <c r="B28" s="156" t="s">
        <v>111</v>
      </c>
      <c r="C28" s="157"/>
      <c r="D28" s="107">
        <f t="shared" ref="D28:I28" si="6">SUM(D29:D37)</f>
        <v>0</v>
      </c>
      <c r="E28" s="107">
        <f t="shared" si="6"/>
        <v>0</v>
      </c>
      <c r="F28" s="107">
        <f t="shared" si="6"/>
        <v>0</v>
      </c>
      <c r="G28" s="107">
        <f t="shared" si="6"/>
        <v>0</v>
      </c>
      <c r="H28" s="107">
        <f t="shared" si="6"/>
        <v>0</v>
      </c>
      <c r="I28" s="107">
        <f t="shared" si="6"/>
        <v>0</v>
      </c>
      <c r="J28" s="15"/>
    </row>
    <row r="29" spans="1:10" s="16" customFormat="1" ht="12" customHeight="1" x14ac:dyDescent="0.25">
      <c r="A29" s="15"/>
      <c r="B29" s="103"/>
      <c r="C29" s="104" t="s">
        <v>112</v>
      </c>
      <c r="D29" s="106">
        <v>0</v>
      </c>
      <c r="E29" s="106">
        <v>0</v>
      </c>
      <c r="F29" s="106">
        <f>D29+E29</f>
        <v>0</v>
      </c>
      <c r="G29" s="106">
        <v>0</v>
      </c>
      <c r="H29" s="106">
        <v>0</v>
      </c>
      <c r="I29" s="106">
        <f>F29-G29</f>
        <v>0</v>
      </c>
      <c r="J29" s="15"/>
    </row>
    <row r="30" spans="1:10" s="16" customFormat="1" ht="12" customHeight="1" x14ac:dyDescent="0.25">
      <c r="A30" s="15"/>
      <c r="B30" s="103"/>
      <c r="C30" s="104" t="s">
        <v>113</v>
      </c>
      <c r="D30" s="106">
        <v>0</v>
      </c>
      <c r="E30" s="106">
        <v>0</v>
      </c>
      <c r="F30" s="106">
        <f t="shared" ref="F30:F37" si="7">D30+E30</f>
        <v>0</v>
      </c>
      <c r="G30" s="106">
        <v>0</v>
      </c>
      <c r="H30" s="106">
        <v>0</v>
      </c>
      <c r="I30" s="106">
        <f t="shared" ref="I30:I37" si="8">F30-G30</f>
        <v>0</v>
      </c>
      <c r="J30" s="15"/>
    </row>
    <row r="31" spans="1:10" s="16" customFormat="1" ht="12" customHeight="1" x14ac:dyDescent="0.25">
      <c r="A31" s="15"/>
      <c r="B31" s="103"/>
      <c r="C31" s="104" t="s">
        <v>114</v>
      </c>
      <c r="D31" s="106">
        <v>0</v>
      </c>
      <c r="E31" s="106">
        <v>0</v>
      </c>
      <c r="F31" s="106">
        <f t="shared" si="7"/>
        <v>0</v>
      </c>
      <c r="G31" s="106">
        <v>0</v>
      </c>
      <c r="H31" s="106">
        <v>0</v>
      </c>
      <c r="I31" s="106">
        <f t="shared" si="8"/>
        <v>0</v>
      </c>
      <c r="J31" s="15"/>
    </row>
    <row r="32" spans="1:10" s="16" customFormat="1" ht="12" customHeight="1" x14ac:dyDescent="0.25">
      <c r="A32" s="15"/>
      <c r="B32" s="103"/>
      <c r="C32" s="104" t="s">
        <v>115</v>
      </c>
      <c r="D32" s="106">
        <v>0</v>
      </c>
      <c r="E32" s="106">
        <v>0</v>
      </c>
      <c r="F32" s="106">
        <f t="shared" si="7"/>
        <v>0</v>
      </c>
      <c r="G32" s="106">
        <v>0</v>
      </c>
      <c r="H32" s="106">
        <v>0</v>
      </c>
      <c r="I32" s="106">
        <f t="shared" si="8"/>
        <v>0</v>
      </c>
      <c r="J32" s="15"/>
    </row>
    <row r="33" spans="1:10" s="16" customFormat="1" ht="12" customHeight="1" x14ac:dyDescent="0.25">
      <c r="A33" s="15"/>
      <c r="B33" s="103"/>
      <c r="C33" s="104" t="s">
        <v>116</v>
      </c>
      <c r="D33" s="106">
        <v>0</v>
      </c>
      <c r="E33" s="106">
        <v>0</v>
      </c>
      <c r="F33" s="106">
        <f t="shared" si="7"/>
        <v>0</v>
      </c>
      <c r="G33" s="106">
        <v>0</v>
      </c>
      <c r="H33" s="106">
        <v>0</v>
      </c>
      <c r="I33" s="106">
        <f t="shared" si="8"/>
        <v>0</v>
      </c>
      <c r="J33" s="15"/>
    </row>
    <row r="34" spans="1:10" s="16" customFormat="1" ht="12" customHeight="1" x14ac:dyDescent="0.25">
      <c r="A34" s="15"/>
      <c r="B34" s="17"/>
      <c r="C34" s="18" t="s">
        <v>117</v>
      </c>
      <c r="D34" s="28">
        <v>0</v>
      </c>
      <c r="E34" s="28">
        <v>0</v>
      </c>
      <c r="F34" s="28">
        <f t="shared" si="7"/>
        <v>0</v>
      </c>
      <c r="G34" s="28">
        <v>0</v>
      </c>
      <c r="H34" s="28">
        <v>0</v>
      </c>
      <c r="I34" s="28">
        <f t="shared" si="8"/>
        <v>0</v>
      </c>
      <c r="J34" s="15"/>
    </row>
    <row r="35" spans="1:10" s="16" customFormat="1" ht="12" customHeight="1" x14ac:dyDescent="0.25">
      <c r="A35" s="15"/>
      <c r="B35" s="17"/>
      <c r="C35" s="18" t="s">
        <v>118</v>
      </c>
      <c r="D35" s="28">
        <v>0</v>
      </c>
      <c r="E35" s="28">
        <v>0</v>
      </c>
      <c r="F35" s="28">
        <f t="shared" si="7"/>
        <v>0</v>
      </c>
      <c r="G35" s="28">
        <v>0</v>
      </c>
      <c r="H35" s="28">
        <v>0</v>
      </c>
      <c r="I35" s="28">
        <f t="shared" si="8"/>
        <v>0</v>
      </c>
      <c r="J35" s="15"/>
    </row>
    <row r="36" spans="1:10" s="16" customFormat="1" ht="12" customHeight="1" x14ac:dyDescent="0.25">
      <c r="A36" s="15"/>
      <c r="B36" s="17"/>
      <c r="C36" s="18" t="s">
        <v>119</v>
      </c>
      <c r="D36" s="28">
        <v>0</v>
      </c>
      <c r="E36" s="28">
        <v>0</v>
      </c>
      <c r="F36" s="28">
        <f t="shared" si="7"/>
        <v>0</v>
      </c>
      <c r="G36" s="28">
        <v>0</v>
      </c>
      <c r="H36" s="28">
        <v>0</v>
      </c>
      <c r="I36" s="28">
        <f t="shared" si="8"/>
        <v>0</v>
      </c>
      <c r="J36" s="15"/>
    </row>
    <row r="37" spans="1:10" s="20" customFormat="1" ht="12" customHeight="1" x14ac:dyDescent="0.25">
      <c r="A37" s="19"/>
      <c r="B37" s="17"/>
      <c r="C37" s="18" t="s">
        <v>120</v>
      </c>
      <c r="D37" s="28">
        <v>0</v>
      </c>
      <c r="E37" s="28">
        <v>0</v>
      </c>
      <c r="F37" s="28">
        <f t="shared" si="7"/>
        <v>0</v>
      </c>
      <c r="G37" s="28">
        <v>0</v>
      </c>
      <c r="H37" s="28">
        <v>0</v>
      </c>
      <c r="I37" s="28">
        <f t="shared" si="8"/>
        <v>0</v>
      </c>
      <c r="J37" s="19"/>
    </row>
    <row r="38" spans="1:10" s="16" customFormat="1" ht="12" customHeight="1" x14ac:dyDescent="0.25">
      <c r="A38" s="15"/>
      <c r="B38" s="158" t="s">
        <v>121</v>
      </c>
      <c r="C38" s="159"/>
      <c r="D38" s="29">
        <f t="shared" ref="D38:I38" si="9">SUM(D39:D42)</f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15"/>
    </row>
    <row r="39" spans="1:10" s="16" customFormat="1" ht="21" customHeight="1" x14ac:dyDescent="0.25">
      <c r="A39" s="15"/>
      <c r="B39" s="17"/>
      <c r="C39" s="18" t="s">
        <v>122</v>
      </c>
      <c r="D39" s="28">
        <v>0</v>
      </c>
      <c r="E39" s="28">
        <v>0</v>
      </c>
      <c r="F39" s="28">
        <f>D39+E39</f>
        <v>0</v>
      </c>
      <c r="G39" s="28">
        <v>0</v>
      </c>
      <c r="H39" s="28">
        <v>0</v>
      </c>
      <c r="I39" s="28">
        <f>F39-G39</f>
        <v>0</v>
      </c>
      <c r="J39" s="15"/>
    </row>
    <row r="40" spans="1:10" s="16" customFormat="1" ht="12" customHeight="1" x14ac:dyDescent="0.25">
      <c r="A40" s="15"/>
      <c r="B40" s="17"/>
      <c r="C40" s="18" t="s">
        <v>123</v>
      </c>
      <c r="D40" s="28">
        <v>0</v>
      </c>
      <c r="E40" s="28">
        <v>0</v>
      </c>
      <c r="F40" s="28">
        <f>D40+E40</f>
        <v>0</v>
      </c>
      <c r="G40" s="28">
        <v>0</v>
      </c>
      <c r="H40" s="28">
        <v>0</v>
      </c>
      <c r="I40" s="28">
        <f>F40-G40</f>
        <v>0</v>
      </c>
      <c r="J40" s="15"/>
    </row>
    <row r="41" spans="1:10" s="16" customFormat="1" ht="12" customHeight="1" x14ac:dyDescent="0.25">
      <c r="A41" s="15"/>
      <c r="B41" s="17"/>
      <c r="C41" s="18" t="s">
        <v>124</v>
      </c>
      <c r="D41" s="28">
        <v>0</v>
      </c>
      <c r="E41" s="28">
        <v>0</v>
      </c>
      <c r="F41" s="28">
        <f>D41+E41</f>
        <v>0</v>
      </c>
      <c r="G41" s="28">
        <v>0</v>
      </c>
      <c r="H41" s="28">
        <v>0</v>
      </c>
      <c r="I41" s="28">
        <f>F41-G41</f>
        <v>0</v>
      </c>
      <c r="J41" s="15"/>
    </row>
    <row r="42" spans="1:10" x14ac:dyDescent="0.25">
      <c r="B42" s="17"/>
      <c r="C42" s="18" t="s">
        <v>125</v>
      </c>
      <c r="D42" s="28">
        <v>0</v>
      </c>
      <c r="E42" s="28">
        <v>0</v>
      </c>
      <c r="F42" s="28">
        <f>D42+E42</f>
        <v>0</v>
      </c>
      <c r="G42" s="28">
        <v>0</v>
      </c>
      <c r="H42" s="28">
        <v>0</v>
      </c>
      <c r="I42" s="28">
        <f>F42-G42</f>
        <v>0</v>
      </c>
    </row>
    <row r="43" spans="1:10" x14ac:dyDescent="0.25">
      <c r="B43" s="21"/>
      <c r="C43" s="22" t="s">
        <v>17</v>
      </c>
      <c r="D43" s="30">
        <f t="shared" ref="D43:I43" si="10">+D11+D20+D28+D38</f>
        <v>44543312</v>
      </c>
      <c r="E43" s="30">
        <f t="shared" si="10"/>
        <v>18156145</v>
      </c>
      <c r="F43" s="30">
        <f t="shared" si="10"/>
        <v>62699457</v>
      </c>
      <c r="G43" s="30">
        <f t="shared" si="10"/>
        <v>41956162</v>
      </c>
      <c r="H43" s="30">
        <f t="shared" si="10"/>
        <v>40298814</v>
      </c>
      <c r="I43" s="30">
        <f t="shared" si="10"/>
        <v>20743295</v>
      </c>
    </row>
    <row r="44" spans="1:10" x14ac:dyDescent="0.25">
      <c r="D44" s="6"/>
      <c r="E44" s="6"/>
      <c r="F44" s="6"/>
      <c r="G44" s="6"/>
      <c r="H44" s="6"/>
      <c r="I44" s="6"/>
    </row>
    <row r="45" spans="1:10" x14ac:dyDescent="0.25">
      <c r="D45" s="6"/>
      <c r="E45" s="6"/>
      <c r="F45" s="6"/>
      <c r="G45" s="6"/>
      <c r="H45" s="6"/>
      <c r="I45" s="6"/>
    </row>
    <row r="49" spans="4:9" x14ac:dyDescent="0.25">
      <c r="D49" s="6"/>
      <c r="E49" s="6"/>
      <c r="F49" s="6"/>
      <c r="G49" s="6"/>
      <c r="H49" s="6"/>
      <c r="I49" s="6"/>
    </row>
  </sheetData>
  <mergeCells count="12">
    <mergeCell ref="I7:I8"/>
    <mergeCell ref="B2:I2"/>
    <mergeCell ref="B11:C11"/>
    <mergeCell ref="B20:C20"/>
    <mergeCell ref="B28:C28"/>
    <mergeCell ref="B38:C38"/>
    <mergeCell ref="B1:I1"/>
    <mergeCell ref="B3:I3"/>
    <mergeCell ref="B4:I4"/>
    <mergeCell ref="B5:I5"/>
    <mergeCell ref="B7:C9"/>
    <mergeCell ref="D7:H7"/>
  </mergeCells>
  <printOptions horizontalCentered="1"/>
  <pageMargins left="0.23622047244094491" right="0.23622047244094491" top="0.74803149606299213" bottom="0.74803149606299213" header="0" footer="0"/>
  <pageSetup scale="90" orientation="landscape" horizontalDpi="300" verticalDpi="300" r:id="rId1"/>
  <headerFooter>
    <oddFooter>&amp;R&amp;8Presupuestaria/&amp;P+1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topLeftCell="A13" zoomScaleSheetLayoutView="100" workbookViewId="0">
      <selection activeCell="H21" sqref="H21"/>
    </sheetView>
  </sheetViews>
  <sheetFormatPr baseColWidth="10" defaultRowHeight="15" x14ac:dyDescent="0.25"/>
  <cols>
    <col min="1" max="1" width="2.42578125" style="1" customWidth="1"/>
    <col min="2" max="2" width="7.7109375" style="3" customWidth="1"/>
    <col min="3" max="3" width="57.28515625" style="3" customWidth="1"/>
    <col min="4" max="9" width="12.7109375" style="3" customWidth="1"/>
    <col min="12" max="14" width="11.42578125" style="35"/>
  </cols>
  <sheetData>
    <row r="1" spans="2:14" ht="18" customHeight="1" x14ac:dyDescent="0.25">
      <c r="B1" s="149" t="s">
        <v>172</v>
      </c>
      <c r="C1" s="149"/>
      <c r="D1" s="149"/>
      <c r="E1" s="149"/>
      <c r="F1" s="149"/>
      <c r="G1" s="149"/>
      <c r="H1" s="149"/>
      <c r="I1" s="149"/>
    </row>
    <row r="2" spans="2:14" ht="18" customHeight="1" x14ac:dyDescent="0.25">
      <c r="B2" s="149" t="s">
        <v>177</v>
      </c>
      <c r="C2" s="149"/>
      <c r="D2" s="149"/>
      <c r="E2" s="149"/>
      <c r="F2" s="149"/>
      <c r="G2" s="149"/>
      <c r="H2" s="149"/>
      <c r="I2" s="149"/>
    </row>
    <row r="3" spans="2:14" ht="18" customHeight="1" x14ac:dyDescent="0.25">
      <c r="B3" s="149" t="s">
        <v>0</v>
      </c>
      <c r="C3" s="149"/>
      <c r="D3" s="149"/>
      <c r="E3" s="149"/>
      <c r="F3" s="149"/>
      <c r="G3" s="149"/>
      <c r="H3" s="149"/>
      <c r="I3" s="149"/>
    </row>
    <row r="4" spans="2:14" ht="18" customHeight="1" x14ac:dyDescent="0.25">
      <c r="B4" s="149" t="s">
        <v>126</v>
      </c>
      <c r="C4" s="149"/>
      <c r="D4" s="149"/>
      <c r="E4" s="149"/>
      <c r="F4" s="149"/>
      <c r="G4" s="149"/>
      <c r="H4" s="149"/>
      <c r="I4" s="149"/>
    </row>
    <row r="5" spans="2:14" s="1" customFormat="1" x14ac:dyDescent="0.25">
      <c r="B5" s="149" t="s">
        <v>179</v>
      </c>
      <c r="C5" s="149"/>
      <c r="D5" s="149"/>
      <c r="E5" s="149"/>
      <c r="F5" s="149"/>
      <c r="G5" s="149"/>
      <c r="H5" s="149"/>
      <c r="I5" s="149"/>
      <c r="L5" s="36"/>
      <c r="M5" s="36"/>
      <c r="N5" s="36"/>
    </row>
    <row r="6" spans="2:14" ht="5.25" customHeight="1" thickBot="1" x14ac:dyDescent="0.3">
      <c r="B6" s="42"/>
      <c r="C6" s="42"/>
      <c r="D6" s="42"/>
      <c r="E6" s="42"/>
      <c r="F6" s="42"/>
      <c r="G6" s="42"/>
      <c r="H6" s="42"/>
      <c r="I6" s="42"/>
    </row>
    <row r="7" spans="2:14" ht="15.75" thickBot="1" x14ac:dyDescent="0.3">
      <c r="B7" s="154" t="s">
        <v>2</v>
      </c>
      <c r="C7" s="154"/>
      <c r="D7" s="155" t="s">
        <v>19</v>
      </c>
      <c r="E7" s="155"/>
      <c r="F7" s="155"/>
      <c r="G7" s="155"/>
      <c r="H7" s="155"/>
      <c r="I7" s="155" t="s">
        <v>4</v>
      </c>
    </row>
    <row r="8" spans="2:14" ht="45.75" thickBot="1" x14ac:dyDescent="0.3">
      <c r="B8" s="154"/>
      <c r="C8" s="154"/>
      <c r="D8" s="95" t="s">
        <v>5</v>
      </c>
      <c r="E8" s="95" t="s">
        <v>6</v>
      </c>
      <c r="F8" s="95" t="s">
        <v>7</v>
      </c>
      <c r="G8" s="95" t="s">
        <v>8</v>
      </c>
      <c r="H8" s="95" t="s">
        <v>9</v>
      </c>
      <c r="I8" s="155"/>
    </row>
    <row r="9" spans="2:14" ht="15" customHeight="1" x14ac:dyDescent="0.25">
      <c r="B9" s="161"/>
      <c r="C9" s="161"/>
      <c r="D9" s="96">
        <v>1</v>
      </c>
      <c r="E9" s="96">
        <v>2</v>
      </c>
      <c r="F9" s="96" t="s">
        <v>10</v>
      </c>
      <c r="G9" s="96">
        <v>4</v>
      </c>
      <c r="H9" s="96">
        <v>5</v>
      </c>
      <c r="I9" s="96" t="s">
        <v>11</v>
      </c>
    </row>
    <row r="10" spans="2:14" ht="20.100000000000001" customHeight="1" x14ac:dyDescent="0.25">
      <c r="B10" s="150" t="s">
        <v>175</v>
      </c>
      <c r="C10" s="151"/>
      <c r="D10" s="46"/>
      <c r="E10" s="46"/>
      <c r="F10" s="46"/>
      <c r="G10" s="46"/>
      <c r="H10" s="46"/>
      <c r="I10" s="46"/>
    </row>
    <row r="11" spans="2:14" ht="15" customHeight="1" x14ac:dyDescent="0.25">
      <c r="B11" s="97">
        <v>11</v>
      </c>
      <c r="C11" s="98" t="s">
        <v>127</v>
      </c>
      <c r="D11" s="46">
        <v>0</v>
      </c>
      <c r="E11" s="46">
        <v>0</v>
      </c>
      <c r="F11" s="46">
        <f>+D11+E11</f>
        <v>0</v>
      </c>
      <c r="G11" s="46">
        <v>0</v>
      </c>
      <c r="H11" s="46">
        <v>0</v>
      </c>
      <c r="I11" s="46">
        <f>+F11-G11</f>
        <v>0</v>
      </c>
      <c r="L11" s="37"/>
    </row>
    <row r="12" spans="2:14" ht="15" customHeight="1" x14ac:dyDescent="0.25">
      <c r="B12" s="97"/>
      <c r="C12" s="98"/>
      <c r="D12" s="46"/>
      <c r="E12" s="99"/>
      <c r="F12" s="46"/>
      <c r="G12" s="46"/>
      <c r="H12" s="46"/>
      <c r="I12" s="46"/>
      <c r="L12" s="38"/>
    </row>
    <row r="13" spans="2:14" ht="20.100000000000001" customHeight="1" x14ac:dyDescent="0.25">
      <c r="B13" s="97">
        <v>12</v>
      </c>
      <c r="C13" s="98" t="s">
        <v>167</v>
      </c>
      <c r="D13" s="46">
        <v>0</v>
      </c>
      <c r="E13" s="46">
        <v>0</v>
      </c>
      <c r="F13" s="46">
        <f>+D13+E13</f>
        <v>0</v>
      </c>
      <c r="G13" s="46">
        <v>0</v>
      </c>
      <c r="H13" s="46">
        <v>0</v>
      </c>
      <c r="I13" s="46">
        <f>+F13-G13</f>
        <v>0</v>
      </c>
      <c r="L13" s="39"/>
    </row>
    <row r="14" spans="2:14" ht="15" customHeight="1" x14ac:dyDescent="0.25">
      <c r="B14" s="97"/>
      <c r="C14" s="98"/>
      <c r="D14" s="46"/>
      <c r="E14" s="46"/>
      <c r="F14" s="46"/>
      <c r="G14" s="46"/>
      <c r="H14" s="46"/>
      <c r="I14" s="46"/>
      <c r="L14" s="38"/>
    </row>
    <row r="15" spans="2:14" ht="15" customHeight="1" x14ac:dyDescent="0.25">
      <c r="B15" s="97">
        <v>13</v>
      </c>
      <c r="C15" s="98" t="s">
        <v>170</v>
      </c>
      <c r="D15" s="46">
        <v>0</v>
      </c>
      <c r="E15" s="46">
        <v>0</v>
      </c>
      <c r="F15" s="46">
        <f>+D15+E15</f>
        <v>0</v>
      </c>
      <c r="G15" s="46">
        <v>0</v>
      </c>
      <c r="H15" s="46">
        <v>0</v>
      </c>
      <c r="I15" s="46">
        <f>+F15-G15</f>
        <v>0</v>
      </c>
      <c r="L15" s="39"/>
    </row>
    <row r="16" spans="2:14" ht="20.100000000000001" customHeight="1" x14ac:dyDescent="0.25">
      <c r="B16" s="97"/>
      <c r="C16" s="98"/>
      <c r="D16" s="46"/>
      <c r="E16" s="46"/>
      <c r="F16" s="46"/>
      <c r="G16" s="46"/>
      <c r="H16" s="46"/>
      <c r="I16" s="46"/>
      <c r="L16" s="38"/>
    </row>
    <row r="17" spans="2:12" ht="15" customHeight="1" x14ac:dyDescent="0.25">
      <c r="B17" s="97">
        <v>14</v>
      </c>
      <c r="C17" s="98" t="s">
        <v>168</v>
      </c>
      <c r="D17" s="46">
        <v>0</v>
      </c>
      <c r="E17" s="46">
        <v>356069</v>
      </c>
      <c r="F17" s="46">
        <f>+D17+E17</f>
        <v>356069</v>
      </c>
      <c r="G17" s="46">
        <v>0</v>
      </c>
      <c r="H17" s="46">
        <v>0</v>
      </c>
      <c r="I17" s="46">
        <f>+F17-G17</f>
        <v>356069</v>
      </c>
      <c r="L17" s="39"/>
    </row>
    <row r="18" spans="2:12" ht="15" customHeight="1" x14ac:dyDescent="0.25">
      <c r="B18" s="97"/>
      <c r="C18" s="98"/>
      <c r="D18" s="46"/>
      <c r="E18" s="46"/>
      <c r="F18" s="46"/>
      <c r="G18" s="46"/>
      <c r="H18" s="46"/>
      <c r="I18" s="46"/>
      <c r="L18" s="38"/>
    </row>
    <row r="19" spans="2:12" ht="20.100000000000001" customHeight="1" x14ac:dyDescent="0.25">
      <c r="B19" s="97">
        <v>15</v>
      </c>
      <c r="C19" s="98" t="s">
        <v>173</v>
      </c>
      <c r="D19" s="46">
        <v>0</v>
      </c>
      <c r="E19" s="46">
        <v>0</v>
      </c>
      <c r="F19" s="46">
        <f>+D19+E19</f>
        <v>0</v>
      </c>
      <c r="G19" s="46">
        <v>0</v>
      </c>
      <c r="H19" s="46">
        <v>0</v>
      </c>
      <c r="I19" s="46">
        <f>+F19-G19</f>
        <v>0</v>
      </c>
      <c r="L19" s="39"/>
    </row>
    <row r="20" spans="2:12" ht="15" customHeight="1" x14ac:dyDescent="0.25">
      <c r="B20" s="97"/>
      <c r="C20" s="98"/>
      <c r="D20" s="46"/>
      <c r="E20" s="46"/>
      <c r="F20" s="46"/>
      <c r="G20" s="46"/>
      <c r="H20" s="46"/>
      <c r="I20" s="46"/>
      <c r="L20" s="38"/>
    </row>
    <row r="21" spans="2:12" ht="15" customHeight="1" x14ac:dyDescent="0.25">
      <c r="B21" s="97">
        <v>16</v>
      </c>
      <c r="C21" s="98" t="s">
        <v>174</v>
      </c>
      <c r="D21" s="46">
        <v>44543312</v>
      </c>
      <c r="E21" s="46">
        <v>17800076</v>
      </c>
      <c r="F21" s="46">
        <f>+D21+E21</f>
        <v>62343388</v>
      </c>
      <c r="G21" s="46">
        <v>41956162</v>
      </c>
      <c r="H21" s="46">
        <v>40298814</v>
      </c>
      <c r="I21" s="46">
        <f>+F21-G21</f>
        <v>20387226</v>
      </c>
      <c r="K21" s="139"/>
      <c r="L21" s="139"/>
    </row>
    <row r="22" spans="2:12" ht="20.100000000000001" customHeight="1" x14ac:dyDescent="0.25">
      <c r="B22" s="97"/>
      <c r="C22" s="98"/>
      <c r="D22" s="46"/>
      <c r="E22" s="46"/>
      <c r="F22" s="46"/>
      <c r="G22" s="46"/>
      <c r="H22" s="46"/>
      <c r="I22" s="46"/>
      <c r="L22" s="38"/>
    </row>
    <row r="23" spans="2:12" ht="15" customHeight="1" x14ac:dyDescent="0.25">
      <c r="B23" s="97">
        <v>17</v>
      </c>
      <c r="C23" s="98" t="s">
        <v>169</v>
      </c>
      <c r="D23" s="46">
        <v>0</v>
      </c>
      <c r="E23" s="46">
        <v>0</v>
      </c>
      <c r="F23" s="46">
        <f>+D23+E23</f>
        <v>0</v>
      </c>
      <c r="G23" s="46">
        <v>0</v>
      </c>
      <c r="H23" s="46">
        <v>0</v>
      </c>
      <c r="I23" s="46">
        <f>+F23-G23</f>
        <v>0</v>
      </c>
      <c r="L23" s="39"/>
    </row>
    <row r="24" spans="2:12" ht="15" customHeight="1" x14ac:dyDescent="0.25">
      <c r="B24" s="97"/>
      <c r="C24" s="98"/>
      <c r="D24" s="46"/>
      <c r="E24" s="46"/>
      <c r="F24" s="46"/>
      <c r="G24" s="46"/>
      <c r="H24" s="46"/>
      <c r="I24" s="46"/>
      <c r="L24" s="38"/>
    </row>
    <row r="25" spans="2:12" ht="20.100000000000001" customHeight="1" x14ac:dyDescent="0.25">
      <c r="B25" s="150" t="s">
        <v>176</v>
      </c>
      <c r="C25" s="160"/>
      <c r="D25" s="46"/>
      <c r="E25" s="46"/>
      <c r="F25" s="46"/>
      <c r="G25" s="46"/>
      <c r="H25" s="46"/>
      <c r="I25" s="46"/>
      <c r="K25" s="139"/>
      <c r="L25" s="139"/>
    </row>
    <row r="26" spans="2:12" ht="15" customHeight="1" x14ac:dyDescent="0.25">
      <c r="B26" s="97"/>
      <c r="C26" s="98"/>
      <c r="D26" s="46"/>
      <c r="E26" s="46"/>
      <c r="F26" s="46"/>
      <c r="G26" s="46"/>
      <c r="H26" s="46"/>
      <c r="I26" s="46"/>
    </row>
    <row r="27" spans="2:12" ht="15" customHeight="1" x14ac:dyDescent="0.25">
      <c r="B27" s="97">
        <v>25</v>
      </c>
      <c r="C27" s="98" t="s">
        <v>173</v>
      </c>
      <c r="D27" s="46">
        <v>0</v>
      </c>
      <c r="E27" s="46">
        <v>0</v>
      </c>
      <c r="F27" s="46">
        <f>+D27+E27</f>
        <v>0</v>
      </c>
      <c r="G27" s="46">
        <v>0</v>
      </c>
      <c r="H27" s="46">
        <v>0</v>
      </c>
      <c r="I27" s="46">
        <f>+F27-G27</f>
        <v>0</v>
      </c>
    </row>
    <row r="28" spans="2:12" ht="20.100000000000001" customHeight="1" x14ac:dyDescent="0.25">
      <c r="B28" s="97"/>
      <c r="C28" s="98"/>
      <c r="D28" s="46"/>
      <c r="E28" s="46"/>
      <c r="F28" s="46"/>
      <c r="G28" s="46"/>
      <c r="H28" s="46"/>
      <c r="I28" s="46"/>
    </row>
    <row r="29" spans="2:12" ht="15.75" customHeight="1" x14ac:dyDescent="0.25">
      <c r="B29" s="97">
        <v>26</v>
      </c>
      <c r="C29" s="98" t="s">
        <v>174</v>
      </c>
      <c r="D29" s="46"/>
      <c r="E29" s="46"/>
      <c r="F29" s="46"/>
      <c r="G29" s="46"/>
      <c r="H29" s="46"/>
      <c r="I29" s="46"/>
    </row>
    <row r="30" spans="2:12" ht="17.25" customHeight="1" x14ac:dyDescent="0.25">
      <c r="B30" s="97"/>
      <c r="C30" s="98"/>
      <c r="D30" s="46"/>
      <c r="E30" s="46"/>
      <c r="F30" s="46"/>
      <c r="G30" s="46"/>
      <c r="H30" s="46"/>
      <c r="I30" s="46"/>
    </row>
    <row r="31" spans="2:12" ht="15" customHeight="1" x14ac:dyDescent="0.25">
      <c r="B31" s="97">
        <v>27</v>
      </c>
      <c r="C31" s="98" t="s">
        <v>166</v>
      </c>
      <c r="D31" s="46">
        <v>0</v>
      </c>
      <c r="E31" s="46">
        <v>0</v>
      </c>
      <c r="F31" s="46">
        <f>+D31+E31</f>
        <v>0</v>
      </c>
      <c r="G31" s="46">
        <v>0</v>
      </c>
      <c r="H31" s="46">
        <v>0</v>
      </c>
      <c r="I31" s="46">
        <f>+F31-G31</f>
        <v>0</v>
      </c>
    </row>
    <row r="32" spans="2:12" ht="15" customHeight="1" x14ac:dyDescent="0.25">
      <c r="B32" s="97"/>
      <c r="C32" s="98"/>
      <c r="D32" s="46"/>
      <c r="E32" s="46"/>
      <c r="F32" s="46"/>
      <c r="G32" s="46"/>
      <c r="H32" s="46"/>
      <c r="I32" s="46"/>
    </row>
    <row r="33" spans="2:9" x14ac:dyDescent="0.25">
      <c r="B33" s="97"/>
      <c r="C33" s="98"/>
      <c r="D33" s="46"/>
      <c r="E33" s="46"/>
      <c r="F33" s="46"/>
      <c r="G33" s="46"/>
      <c r="H33" s="46"/>
      <c r="I33" s="46"/>
    </row>
    <row r="34" spans="2:9" x14ac:dyDescent="0.25">
      <c r="B34" s="24"/>
      <c r="C34" s="25"/>
      <c r="D34" s="9"/>
      <c r="E34" s="9"/>
      <c r="F34" s="9"/>
      <c r="G34" s="9"/>
      <c r="H34" s="9"/>
      <c r="I34" s="9"/>
    </row>
    <row r="35" spans="2:9" x14ac:dyDescent="0.25">
      <c r="B35" s="24"/>
      <c r="C35" s="25"/>
      <c r="D35" s="9"/>
      <c r="E35" s="9"/>
      <c r="F35" s="9"/>
      <c r="G35" s="9"/>
      <c r="H35" s="9"/>
      <c r="I35" s="9"/>
    </row>
    <row r="36" spans="2:9" x14ac:dyDescent="0.25">
      <c r="B36" s="24"/>
      <c r="C36" s="25"/>
      <c r="D36" s="9"/>
      <c r="E36" s="9"/>
      <c r="F36" s="9"/>
      <c r="G36" s="9"/>
      <c r="H36" s="9"/>
      <c r="I36" s="9"/>
    </row>
    <row r="37" spans="2:9" x14ac:dyDescent="0.25">
      <c r="B37" s="11"/>
      <c r="C37" s="12" t="s">
        <v>128</v>
      </c>
      <c r="D37" s="13">
        <f t="shared" ref="D37:I37" si="0">SUM(D10:D31)</f>
        <v>44543312</v>
      </c>
      <c r="E37" s="13">
        <f t="shared" si="0"/>
        <v>18156145</v>
      </c>
      <c r="F37" s="13">
        <f t="shared" si="0"/>
        <v>62699457</v>
      </c>
      <c r="G37" s="13">
        <f t="shared" si="0"/>
        <v>41956162</v>
      </c>
      <c r="H37" s="13">
        <f t="shared" si="0"/>
        <v>40298814</v>
      </c>
      <c r="I37" s="13">
        <f t="shared" si="0"/>
        <v>20743295</v>
      </c>
    </row>
  </sheetData>
  <mergeCells count="10">
    <mergeCell ref="B25:C25"/>
    <mergeCell ref="B10:C10"/>
    <mergeCell ref="B4:I4"/>
    <mergeCell ref="B1:I1"/>
    <mergeCell ref="B3:I3"/>
    <mergeCell ref="B5:I5"/>
    <mergeCell ref="B7:C9"/>
    <mergeCell ref="D7:H7"/>
    <mergeCell ref="I7:I8"/>
    <mergeCell ref="B2:I2"/>
  </mergeCells>
  <printOptions horizontalCentered="1"/>
  <pageMargins left="0.23622047244094491" right="0.23622047244094491" top="0.74803149606299213" bottom="0.74803149606299213" header="0" footer="0"/>
  <pageSetup scale="83" orientation="landscape" horizontalDpi="300" verticalDpi="300" r:id="rId1"/>
  <headerFooter>
    <oddFooter>&amp;R&amp;8Presupuestaria/&amp;P+1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EAI</vt:lpstr>
      <vt:lpstr>CLAS.ADMVA. (1)</vt:lpstr>
      <vt:lpstr>CLAS.ADMVA.</vt:lpstr>
      <vt:lpstr>CTG</vt:lpstr>
      <vt:lpstr>COGC.C</vt:lpstr>
      <vt:lpstr>COG C.C.(2)</vt:lpstr>
      <vt:lpstr>COG C.C. (3)</vt:lpstr>
      <vt:lpstr>CFG</vt:lpstr>
      <vt:lpstr>FTE.</vt:lpstr>
      <vt:lpstr>End Neto</vt:lpstr>
      <vt:lpstr>Int</vt:lpstr>
      <vt:lpstr>CFG!Área_de_impresión</vt:lpstr>
      <vt:lpstr>CLAS.ADMVA.!Área_de_impresión</vt:lpstr>
      <vt:lpstr>'CLAS.ADMVA. (1)'!Área_de_impresión</vt:lpstr>
      <vt:lpstr>'COG C.C. (3)'!Área_de_impresión</vt:lpstr>
      <vt:lpstr>'COG C.C.(2)'!Área_de_impresión</vt:lpstr>
      <vt:lpstr>COGC.C!Área_de_impresión</vt:lpstr>
      <vt:lpstr>CTG!Área_de_impresión</vt:lpstr>
      <vt:lpstr>EAI!Área_de_impresión</vt:lpstr>
      <vt:lpstr>'End Neto'!Área_de_impresión</vt:lpstr>
      <vt:lpstr>FTE.!Área_de_impresión</vt:lpstr>
      <vt:lpstr>Int!Área_de_impresión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INFORMATICA</cp:lastModifiedBy>
  <cp:lastPrinted>2021-08-11T20:11:01Z</cp:lastPrinted>
  <dcterms:created xsi:type="dcterms:W3CDTF">2016-12-12T16:31:24Z</dcterms:created>
  <dcterms:modified xsi:type="dcterms:W3CDTF">2021-08-11T20:13:01Z</dcterms:modified>
</cp:coreProperties>
</file>